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30_09_21\Future\"/>
    </mc:Choice>
  </mc:AlternateContent>
  <bookViews>
    <workbookView xWindow="0" yWindow="0" windowWidth="19200" windowHeight="11490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0">'1'!$A$1:$E$90</definedName>
    <definedName name="_xlnm.Print_Area" localSheetId="14">'10'!$A$1:$J$75</definedName>
    <definedName name="_xlnm.Print_Area" localSheetId="15">'11'!$B$1:$L$45</definedName>
    <definedName name="_xlnm.Print_Area" localSheetId="1">'2'!$A$1:$E$76</definedName>
    <definedName name="_xlnm.Print_Area" localSheetId="2">'3'!$A$1:$E$39</definedName>
    <definedName name="_xlnm.Print_Area" localSheetId="3">'4'!$A$1:$D$60</definedName>
    <definedName name="_xlnm.Print_Area" localSheetId="4">'5'!$A$1:$F$33</definedName>
    <definedName name="_xlnm.Print_Area" localSheetId="5">'6_0'!$A$1:$Q$69</definedName>
    <definedName name="_xlnm.Print_Area" localSheetId="6">'6_1'!$A$1:$M$40</definedName>
    <definedName name="_xlnm.Print_Area" localSheetId="7">'6_2'!$A$1:$N$41</definedName>
    <definedName name="_xlnm.Print_Area" localSheetId="8">'6_3'!$A$1:$L$27</definedName>
    <definedName name="_xlnm.Print_Area" localSheetId="9">'6_4'!$A$1:$G$24</definedName>
    <definedName name="_xlnm.Print_Area" localSheetId="11">'7'!$A$1:$G$30</definedName>
    <definedName name="_xlnm.Print_Area" localSheetId="12">'8'!$A$1:$H$28</definedName>
    <definedName name="_xlnm.Print_Area" localSheetId="13">'9'!$A$1:$F$141</definedName>
  </definedNames>
  <calcPr calcId="162913"/>
</workbook>
</file>

<file path=xl/calcChain.xml><?xml version="1.0" encoding="utf-8"?>
<calcChain xmlns="http://schemas.openxmlformats.org/spreadsheetml/2006/main">
  <c r="C41" i="4" l="1"/>
  <c r="C48" i="4" s="1"/>
  <c r="C23" i="4"/>
  <c r="C50" i="4" s="1"/>
  <c r="C17" i="4"/>
  <c r="C49" i="4" s="1"/>
  <c r="C52" i="4" s="1"/>
  <c r="C56" i="4" s="1"/>
  <c r="C35" i="4" l="1"/>
  <c r="D34" i="3"/>
  <c r="D76" i="1"/>
  <c r="D16" i="3" s="1"/>
  <c r="D57" i="2"/>
  <c r="D51" i="2"/>
  <c r="D31" i="2"/>
  <c r="D23" i="2"/>
  <c r="D19" i="2"/>
  <c r="D14" i="2"/>
  <c r="D63" i="2" l="1"/>
  <c r="D35" i="2"/>
  <c r="D43" i="2" l="1"/>
  <c r="D49" i="2" s="1"/>
  <c r="D65" i="2" s="1"/>
  <c r="D43" i="1"/>
  <c r="D37" i="1"/>
  <c r="D33" i="1"/>
  <c r="D23" i="1"/>
  <c r="D15" i="1" s="1"/>
  <c r="D17" i="1"/>
  <c r="D72" i="1" l="1"/>
  <c r="D70" i="1" s="1"/>
  <c r="D57" i="1" s="1"/>
  <c r="D15" i="3"/>
  <c r="D14" i="3" s="1"/>
  <c r="D27" i="3" s="1"/>
  <c r="D32" i="1"/>
  <c r="D56" i="1" s="1"/>
  <c r="A1" i="2"/>
  <c r="B1" i="16" s="1"/>
  <c r="A2" i="2"/>
  <c r="A2" i="14" s="1"/>
  <c r="A3" i="2"/>
  <c r="A3" i="14" s="1"/>
  <c r="A4" i="2"/>
  <c r="A4" i="14" s="1"/>
  <c r="A5" i="2"/>
  <c r="A5" i="14" s="1"/>
  <c r="A6" i="2"/>
  <c r="A6" i="15" s="1"/>
  <c r="A1" i="3"/>
  <c r="A2" i="3"/>
  <c r="A3" i="3"/>
  <c r="A4" i="3"/>
  <c r="A5" i="3"/>
  <c r="A6" i="3"/>
  <c r="A1" i="4"/>
  <c r="A2" i="4"/>
  <c r="A3" i="4"/>
  <c r="A4" i="4"/>
  <c r="A5" i="4"/>
  <c r="A6" i="4"/>
  <c r="B2" i="5"/>
  <c r="B3" i="5"/>
  <c r="B4" i="5"/>
  <c r="B5" i="5"/>
  <c r="B6" i="5"/>
  <c r="B7" i="5"/>
  <c r="A1" i="6"/>
  <c r="A2" i="6"/>
  <c r="A3" i="6"/>
  <c r="A4" i="6"/>
  <c r="A5" i="6"/>
  <c r="A6" i="6"/>
  <c r="R66" i="6"/>
  <c r="S66" i="6"/>
  <c r="A1" i="7"/>
  <c r="A2" i="7"/>
  <c r="A3" i="7"/>
  <c r="A4" i="7"/>
  <c r="A5" i="7"/>
  <c r="A6" i="7"/>
  <c r="A1" i="8"/>
  <c r="A2" i="8"/>
  <c r="A3" i="8"/>
  <c r="A4" i="8"/>
  <c r="A5" i="8"/>
  <c r="A6" i="8"/>
  <c r="A1" i="9"/>
  <c r="A2" i="9"/>
  <c r="A3" i="9"/>
  <c r="A4" i="9"/>
  <c r="A5" i="9"/>
  <c r="A6" i="9"/>
  <c r="A1" i="10"/>
  <c r="A2" i="10"/>
  <c r="A3" i="10"/>
  <c r="A4" i="10"/>
  <c r="A5" i="10"/>
  <c r="A6" i="10"/>
  <c r="A1" i="11"/>
  <c r="A2" i="11"/>
  <c r="A3" i="11"/>
  <c r="A4" i="11"/>
  <c r="A5" i="11"/>
  <c r="A6" i="11"/>
  <c r="B1" i="12"/>
  <c r="B2" i="12"/>
  <c r="B3" i="12"/>
  <c r="B4" i="12"/>
  <c r="B5" i="12"/>
  <c r="B6" i="12"/>
  <c r="D24" i="12"/>
  <c r="E24" i="12"/>
  <c r="A1" i="13"/>
  <c r="A2" i="13"/>
  <c r="A3" i="13"/>
  <c r="A4" i="13"/>
  <c r="A5" i="13"/>
  <c r="A6" i="13"/>
  <c r="H37" i="16"/>
  <c r="A1" i="15" l="1"/>
  <c r="A6" i="14"/>
  <c r="B6" i="16"/>
  <c r="A1" i="14"/>
  <c r="A3" i="15"/>
  <c r="A4" i="15"/>
  <c r="B4" i="16"/>
  <c r="B3" i="16"/>
  <c r="B2" i="16"/>
  <c r="A2" i="15"/>
  <c r="B5" i="16"/>
  <c r="A5" i="15"/>
</calcChain>
</file>

<file path=xl/sharedStrings.xml><?xml version="1.0" encoding="utf-8"?>
<sst xmlns="http://schemas.openxmlformats.org/spreadsheetml/2006/main" count="1283" uniqueCount="896">
  <si>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</si>
  <si>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</si>
  <si>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</si>
  <si>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</si>
  <si>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JIB zatvorenog investicionog fonda: JP-M-6</t>
  </si>
  <si>
    <t>BILANS STANJA INVESTICIONOG FONDA</t>
  </si>
  <si>
    <t>(Izvjestaj o finansijskom polozaju)</t>
  </si>
  <si>
    <t>na dan 30.09.2021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</si>
  <si>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</si>
  <si>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</si>
  <si>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</si>
  <si>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</si>
  <si>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</si>
  <si>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</si>
  <si>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</si>
  <si>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</si>
  <si>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</si>
  <si>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</si>
  <si>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</si>
  <si>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</si>
  <si>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</si>
  <si>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</si>
  <si>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</si>
  <si>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</si>
  <si>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</si>
  <si>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</si>
  <si>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</si>
  <si>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</si>
  <si>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</si>
  <si>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</si>
  <si>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</si>
  <si>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</si>
  <si>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</si>
  <si>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</si>
  <si>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</si>
  <si>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</si>
  <si>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</si>
  <si>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</si>
  <si>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</si>
  <si>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</si>
  <si>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</si>
  <si>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</si>
  <si>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</si>
  <si>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</si>
  <si>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</si>
  <si>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</si>
  <si>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</si>
  <si>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</si>
  <si>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</si>
  <si>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</si>
  <si>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</si>
  <si>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</si>
  <si>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</si>
  <si>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</si>
  <si>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</si>
  <si>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</si>
  <si>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</si>
  <si>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</si>
  <si>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</si>
  <si>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</si>
  <si>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</si>
  <si>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</si>
  <si>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</si>
  <si>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</si>
  <si>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</si>
  <si>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</si>
  <si>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</si>
  <si>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</si>
  <si>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</si>
  <si>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</si>
  <si>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</si>
  <si>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</si>
  <si>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</si>
  <si>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</si>
  <si>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</si>
  <si>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</si>
  <si>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</si>
  <si>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</si>
  <si>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</si>
  <si>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</si>
  <si>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</si>
  <si>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</si>
  <si>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</si>
  <si>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</si>
  <si>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</si>
  <si>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</si>
  <si>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</si>
  <si>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</si>
  <si>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</si>
  <si>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</si>
  <si>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</si>
  <si>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</si>
  <si>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</si>
  <si>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</si>
  <si>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</si>
  <si>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</si>
  <si>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</si>
  <si>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</si>
  <si>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</si>
  <si>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</si>
  <si>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</si>
  <si>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</si>
  <si>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</si>
  <si>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</si>
  <si>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</si>
  <si>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</si>
  <si>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</si>
  <si>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</si>
  <si>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</si>
  <si>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</si>
  <si>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</si>
  <si>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</si>
  <si>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</si>
  <si>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</si>
  <si>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</si>
  <si>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</si>
  <si>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</si>
  <si>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</si>
  <si>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</si>
  <si>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</si>
  <si>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</si>
  <si>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</si>
  <si>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</si>
  <si>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</si>
  <si>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</si>
  <si>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</si>
  <si>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</si>
  <si>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</si>
  <si>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</si>
  <si>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</si>
  <si>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</si>
  <si>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</si>
  <si>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</si>
  <si>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</si>
  <si>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</si>
  <si>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</si>
  <si>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</si>
  <si>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</si>
  <si>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</si>
  <si>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</si>
  <si>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</si>
  <si>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</si>
  <si>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</si>
  <si>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</si>
  <si>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</si>
  <si>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</si>
  <si>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</si>
  <si>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</si>
  <si>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</si>
  <si>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</si>
  <si>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</si>
  <si>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</si>
  <si>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</si>
  <si>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</si>
  <si>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</si>
  <si>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</si>
  <si>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</si>
  <si>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</si>
  <si>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</si>
  <si>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</si>
  <si>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</si>
  <si>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</si>
  <si>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</si>
  <si>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</si>
  <si>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</si>
  <si>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>Bojan Blagojević</t>
  </si>
  <si>
    <t>Nenad Tomović  Goran Klincov</t>
  </si>
  <si>
    <t>BILANS USPJEHA INVESTICONOG FONDA</t>
  </si>
  <si>
    <t>(Izvjestaj o ukupnom rezultatu u periodu)</t>
  </si>
  <si>
    <t xml:space="preserve">od 01.01. do 30.09.2021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</si>
  <si>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</si>
  <si>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</si>
  <si>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</si>
  <si>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</si>
  <si>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</si>
  <si>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</si>
  <si>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</si>
  <si>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</si>
  <si>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</si>
  <si>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</si>
  <si>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</si>
  <si>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</si>
  <si>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</si>
  <si>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</si>
  <si>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</si>
  <si>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</si>
  <si>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</si>
  <si>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</si>
  <si>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</si>
  <si>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</si>
  <si>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</si>
  <si>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</si>
  <si>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</si>
  <si>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</si>
  <si>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</si>
  <si>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</si>
  <si>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</si>
  <si>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</si>
  <si>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</si>
  <si>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</si>
  <si>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</si>
  <si>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</si>
  <si>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</si>
  <si>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</si>
  <si>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</si>
  <si>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</si>
  <si>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</si>
  <si>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</si>
  <si>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</si>
  <si>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</si>
  <si>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</si>
  <si>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</si>
  <si>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</si>
  <si>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</si>
  <si>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</si>
  <si>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</si>
  <si>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</si>
  <si>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</si>
  <si>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</si>
  <si>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</si>
  <si>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</si>
  <si>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</si>
  <si>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</si>
  <si>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</si>
  <si>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</si>
  <si>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</si>
  <si>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</si>
  <si>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</si>
  <si>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</si>
  <si>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</si>
  <si>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 xml:space="preserve">IZVJEŠTAJ O PROMJENAMA NETO IMOVINE INVESTICIONOG FONDA </t>
  </si>
  <si>
    <t>za period  01.01. - 30.09.2021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</si>
  <si>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</si>
  <si>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</si>
  <si>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</si>
  <si>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</si>
  <si>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</si>
  <si>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</si>
  <si>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</si>
  <si>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</si>
  <si>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</si>
  <si>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</si>
  <si>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</si>
  <si>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</si>
  <si>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</si>
  <si>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</si>
  <si>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</si>
  <si>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</si>
  <si>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</si>
  <si>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</si>
  <si>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</si>
  <si>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</si>
  <si>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</si>
  <si>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</si>
  <si>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</si>
  <si>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</si>
  <si>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</si>
  <si>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</si>
  <si>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</si>
  <si>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</si>
  <si>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</si>
  <si>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</si>
  <si>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</si>
  <si>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</si>
  <si>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</si>
  <si>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</si>
  <si>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</si>
  <si>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</si>
  <si>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</si>
  <si>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</si>
  <si>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</si>
  <si>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</si>
  <si>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</si>
  <si>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</si>
  <si>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</si>
  <si>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</si>
  <si>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</si>
  <si>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</si>
  <si>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</si>
  <si>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30.09.2021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</si>
  <si>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</si>
  <si>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</si>
  <si>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</si>
  <si>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</si>
  <si>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</si>
  <si>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</si>
  <si>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</si>
  <si>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</si>
  <si>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</si>
  <si>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</si>
  <si>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</si>
  <si>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</si>
  <si>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</si>
  <si>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</si>
  <si>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</si>
  <si>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</si>
  <si>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</si>
  <si>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</si>
  <si>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</si>
  <si>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</si>
  <si>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</si>
  <si>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</si>
  <si>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</si>
  <si>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</si>
  <si>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</si>
  <si>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</si>
  <si>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</si>
  <si>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</si>
  <si>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</si>
  <si>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</si>
  <si>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</si>
  <si>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</si>
  <si>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</si>
  <si>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</si>
  <si>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</si>
  <si>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</si>
  <si>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</si>
  <si>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</si>
  <si>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</si>
  <si>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</si>
  <si>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</si>
  <si>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</si>
  <si>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</si>
  <si>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</si>
  <si>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01.01.-30.09.2021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</si>
  <si>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</si>
  <si>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</si>
  <si>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</si>
  <si>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</si>
  <si>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</si>
  <si>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</si>
  <si>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</si>
  <si>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</si>
  <si>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</si>
  <si>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</si>
  <si>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</si>
  <si>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</si>
  <si>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</si>
  <si>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</si>
  <si>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</si>
  <si>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</si>
  <si>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</si>
  <si>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</si>
  <si>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</si>
  <si>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</si>
  <si>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</si>
  <si>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</si>
  <si>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IZVJEŠTAJ O STRUKTURI ULAGANJA INVESTICIONOG FONDA</t>
  </si>
  <si>
    <t>na dan 30.09.2021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</si>
  <si>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</si>
  <si>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</si>
  <si>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</si>
  <si>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</si>
  <si>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</si>
  <si>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</si>
  <si>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</si>
  <si>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</si>
  <si>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</si>
  <si>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</si>
  <si>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</si>
  <si>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</si>
  <si>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</si>
  <si>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</si>
  <si>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</si>
  <si>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</si>
  <si>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</si>
  <si>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</si>
  <si>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</si>
  <si>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</si>
  <si>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</si>
  <si>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</si>
  <si>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</si>
  <si>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</si>
  <si>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</si>
  <si>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</si>
  <si>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</si>
  <si>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</si>
  <si>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BH Telecom d.d. Sarajevo</t>
  </si>
  <si>
    <t>B</t>
  </si>
  <si>
    <t>BHTSR</t>
  </si>
  <si>
    <t>Boksit a.d. Milići</t>
  </si>
  <si>
    <t>BOKS-R-A</t>
  </si>
  <si>
    <t>Čistoća a.d. Banja Luka</t>
  </si>
  <si>
    <t>CIST-R-A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</si>
  <si>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</si>
  <si>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</si>
  <si>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</si>
  <si>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</si>
  <si>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</si>
  <si>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</si>
  <si>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Palas a.d. Banja Luka</t>
  </si>
  <si>
    <t>HPAL-R-A</t>
  </si>
  <si>
    <t>Industrijske plantaže a.d. Banja Luka</t>
  </si>
  <si>
    <t>IPBL-R-A</t>
  </si>
  <si>
    <t>Matex a.d. Banja Luka</t>
  </si>
  <si>
    <t>MATE-R-A</t>
  </si>
  <si>
    <t>Saničani a.d. Prijedor</t>
  </si>
  <si>
    <t>SNCN-R-A</t>
  </si>
  <si>
    <t>Telekom Srpske a.d. Banja Luka</t>
  </si>
  <si>
    <t>TLKM-R-A</t>
  </si>
  <si>
    <t>Veleprehrana a.d. Banja Luka</t>
  </si>
  <si>
    <t>VLPH-R-A</t>
  </si>
  <si>
    <t>Veletrgovina a.d. Gradiška</t>
  </si>
  <si>
    <t>VLTG-R-A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</si>
  <si>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</si>
  <si>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</si>
  <si>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</si>
  <si>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</si>
  <si>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</si>
  <si>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</si>
  <si>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</si>
  <si>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</si>
  <si>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</si>
  <si>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</si>
  <si>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</si>
  <si>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</si>
  <si>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</si>
  <si>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</si>
  <si>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</si>
  <si>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</si>
  <si>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</si>
  <si>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</si>
  <si>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</si>
  <si>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</si>
  <si>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</si>
  <si>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</si>
  <si>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</si>
  <si>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</si>
  <si>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</si>
  <si>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</si>
  <si>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</si>
  <si>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</si>
  <si>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</si>
  <si>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</si>
  <si>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</si>
  <si>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</si>
  <si>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</si>
  <si>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</si>
  <si>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</si>
  <si>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</si>
  <si>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</si>
  <si>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</si>
  <si>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</si>
  <si>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Apple Inc</t>
  </si>
  <si>
    <t>AAPL</t>
  </si>
  <si>
    <t>Allianz SE Munchen</t>
  </si>
  <si>
    <t>ALV</t>
  </si>
  <si>
    <t>Alibaba Group Holding Limited</t>
  </si>
  <si>
    <t>BABA</t>
  </si>
  <si>
    <t>Baidu Inc</t>
  </si>
  <si>
    <t>BIDU</t>
  </si>
  <si>
    <t>Citigroup Inc.</t>
  </si>
  <si>
    <t>C</t>
  </si>
  <si>
    <t>Clavister Holding AB</t>
  </si>
  <si>
    <t>CLAV</t>
  </si>
  <si>
    <t>Cancom SE</t>
  </si>
  <si>
    <t>COK</t>
  </si>
  <si>
    <t>Canadian Solar Inc.</t>
  </si>
  <si>
    <t>CSIQ</t>
  </si>
  <si>
    <t>Ericsson Nikola Tesla d.d. Zagreb</t>
  </si>
  <si>
    <t>ERNT-R-A</t>
  </si>
  <si>
    <t>Barrick Gold Corporation</t>
  </si>
  <si>
    <t>GOLD</t>
  </si>
  <si>
    <t>Medios AG Berlin</t>
  </si>
  <si>
    <t>ILM1</t>
  </si>
  <si>
    <t>Intel Corporation</t>
  </si>
  <si>
    <t>INTC</t>
  </si>
  <si>
    <t>JD .com Inc</t>
  </si>
  <si>
    <t>JD</t>
  </si>
  <si>
    <t>Jugopetrol a.d. Podgorica</t>
  </si>
  <si>
    <t>JGPK</t>
  </si>
  <si>
    <t>Deutsche Luthansa AG</t>
  </si>
  <si>
    <t>LHA</t>
  </si>
  <si>
    <t>NIS a.d. Novi Sad</t>
  </si>
  <si>
    <t>NIIS</t>
  </si>
  <si>
    <t>KOENIG &amp; BAUER AG</t>
  </si>
  <si>
    <t>SKB</t>
  </si>
  <si>
    <t>Crnogorski telekom a.d. Podgorica</t>
  </si>
  <si>
    <t>TECG</t>
  </si>
  <si>
    <t>Telekom Slovenije d.d. Ljubljana</t>
  </si>
  <si>
    <t>TLSG</t>
  </si>
  <si>
    <t>Toplifikacija a.d. Skopje</t>
  </si>
  <si>
    <t>TPLF</t>
  </si>
  <si>
    <t>TUI AG</t>
  </si>
  <si>
    <t>TUI1</t>
  </si>
  <si>
    <t>Volkswagen AG Vz</t>
  </si>
  <si>
    <t>VOW3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</si>
  <si>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</si>
  <si>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</si>
  <si>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</si>
  <si>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</si>
  <si>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</si>
  <si>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</si>
  <si>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</si>
  <si>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</si>
  <si>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</si>
  <si>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</si>
  <si>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</si>
  <si>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</si>
  <si>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</si>
  <si>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</si>
  <si>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ZAIF Proprius d.d. Zagreb</t>
  </si>
  <si>
    <t>FMPS-R-A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</si>
  <si>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</si>
  <si>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</si>
  <si>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</si>
  <si>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</si>
  <si>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</si>
  <si>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</si>
  <si>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</si>
  <si>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</si>
  <si>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</si>
  <si>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</si>
  <si>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</si>
  <si>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</si>
  <si>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</si>
  <si>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</si>
  <si>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</si>
  <si>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</si>
  <si>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</si>
  <si>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</si>
  <si>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</si>
  <si>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</si>
  <si>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</si>
  <si>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</si>
  <si>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</si>
  <si>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</si>
  <si>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</si>
  <si>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</si>
  <si>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</si>
  <si>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</si>
  <si>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</si>
  <si>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</si>
  <si>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</si>
  <si>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</si>
  <si>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</si>
  <si>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</si>
  <si>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</si>
  <si>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</si>
  <si>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</si>
  <si>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</si>
  <si>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</si>
  <si>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RSDS-O-H</t>
  </si>
  <si>
    <t>RSDS-O-I</t>
  </si>
  <si>
    <t>RSRS-O-A</t>
  </si>
  <si>
    <t>RSRS-O-D</t>
  </si>
  <si>
    <t>RSRS-O-F</t>
  </si>
  <si>
    <t>RSRS-O-K</t>
  </si>
  <si>
    <t>RSRS-O-L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</si>
  <si>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</si>
  <si>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</si>
  <si>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</si>
  <si>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</si>
  <si>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</si>
  <si>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</si>
  <si>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</si>
  <si>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</si>
  <si>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</si>
  <si>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</si>
  <si>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</si>
  <si>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</si>
  <si>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</si>
  <si>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</si>
  <si>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</si>
  <si>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</si>
  <si>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</si>
  <si>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</si>
  <si>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</si>
  <si>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</si>
  <si>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</si>
  <si>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</si>
  <si>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</si>
  <si>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</si>
  <si>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</si>
  <si>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</si>
  <si>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</si>
  <si>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</si>
  <si>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</si>
  <si>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</si>
  <si>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</si>
  <si>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</si>
  <si>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</si>
  <si>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</si>
  <si>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</si>
  <si>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</si>
  <si>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</si>
  <si>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</si>
  <si>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</si>
  <si>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</si>
  <si>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</si>
  <si>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</si>
  <si>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</si>
  <si>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</si>
  <si>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</si>
  <si>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</si>
  <si>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</si>
  <si>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</si>
  <si>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</si>
  <si>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</si>
  <si>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</si>
  <si>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</si>
  <si>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</si>
  <si>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</si>
  <si>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</si>
  <si>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</si>
  <si>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</si>
  <si>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</si>
  <si>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</si>
  <si>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</si>
  <si>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</si>
  <si>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</si>
  <si>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</si>
  <si>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</si>
  <si>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</si>
  <si>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</si>
  <si>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</si>
  <si>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</si>
  <si>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</si>
  <si>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</si>
  <si>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</si>
  <si>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</si>
  <si>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</si>
  <si>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</si>
  <si>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</si>
  <si>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</si>
  <si>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</si>
  <si>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</si>
  <si>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</si>
  <si>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</si>
  <si>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</si>
  <si>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</si>
  <si>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</si>
  <si>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</si>
  <si>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</si>
  <si>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</si>
  <si>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</si>
  <si>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</si>
  <si>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</si>
  <si>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</si>
  <si>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</si>
  <si>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</si>
  <si>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</si>
  <si>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</si>
  <si>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</si>
  <si>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</si>
  <si>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</si>
  <si>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</si>
  <si>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</si>
  <si>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</si>
  <si>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</si>
  <si>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</si>
  <si>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</si>
  <si>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</si>
  <si>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</si>
  <si>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</si>
  <si>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</si>
  <si>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</si>
  <si>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</si>
  <si>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</si>
  <si>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</si>
  <si>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</si>
  <si>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</si>
  <si>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</si>
  <si>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</si>
  <si>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</si>
  <si>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</si>
  <si>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</si>
  <si>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</si>
  <si>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</si>
  <si>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</si>
  <si>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</si>
  <si>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</si>
  <si>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</si>
  <si>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</si>
  <si>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</si>
  <si>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</si>
  <si>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</si>
  <si>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</si>
  <si>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</si>
  <si>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</si>
  <si>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</si>
  <si>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</si>
  <si>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</si>
  <si>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</si>
  <si>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</si>
  <si>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</si>
  <si>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</si>
  <si>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</si>
  <si>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</si>
  <si>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</si>
  <si>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</si>
  <si>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</si>
  <si>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</si>
  <si>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LHAR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</si>
  <si>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</si>
  <si>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</si>
  <si>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</si>
  <si>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</si>
  <si>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</si>
  <si>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</si>
  <si>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</si>
  <si>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</si>
  <si>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</si>
  <si>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</si>
  <si>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</si>
  <si>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</si>
  <si>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</si>
  <si>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</si>
  <si>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</si>
  <si>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</si>
  <si>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</si>
  <si>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</si>
  <si>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</si>
  <si>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</si>
  <si>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</si>
  <si>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</si>
  <si>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Raiffeisen bank d.d. BiH Sarajevo</t>
  </si>
  <si>
    <t>RAIFF FLEXI 370002787/2021</t>
  </si>
  <si>
    <t>UNICREDIT BANK AD, BANJA LUKA</t>
  </si>
  <si>
    <t>UNICREDIT BANK A.D., BANJA LUKA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</si>
  <si>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</si>
  <si>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</si>
  <si>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</si>
  <si>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</si>
  <si>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</si>
  <si>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</si>
  <si>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</si>
  <si>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</si>
  <si>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</si>
  <si>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na dan 30.09.2021.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</si>
  <si>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</si>
  <si>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</si>
  <si>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</si>
  <si>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</si>
  <si>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</si>
  <si>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</si>
  <si>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</si>
  <si>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</si>
  <si>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</si>
  <si>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</si>
  <si>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</si>
  <si>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</si>
  <si>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30.09.2021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</si>
  <si>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</si>
  <si>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</si>
  <si>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</si>
  <si>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</si>
  <si>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</si>
  <si>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</si>
  <si>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</si>
  <si>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</si>
  <si>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30.09.2021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</si>
  <si>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</si>
  <si>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</si>
  <si>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</si>
  <si>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</si>
  <si>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</si>
  <si>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</si>
  <si>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</si>
  <si>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01.01 - 30.09.2021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</si>
  <si>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</si>
  <si>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</si>
  <si>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</si>
  <si>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</si>
  <si>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</si>
  <si>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</si>
  <si>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</si>
  <si>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BVRU-R-A</t>
  </si>
  <si>
    <t>KRJN-R-A</t>
  </si>
  <si>
    <t>2. Prioritetne akcije</t>
  </si>
  <si>
    <t>3. Akcije investicionih fondova</t>
  </si>
  <si>
    <t>BOSS</t>
  </si>
  <si>
    <t>FRE</t>
  </si>
  <si>
    <t>JKS</t>
  </si>
  <si>
    <t>KRKG</t>
  </si>
  <si>
    <t>NLBR</t>
  </si>
  <si>
    <t>REGN</t>
  </si>
  <si>
    <t>SAP</t>
  </si>
  <si>
    <t>VG</t>
  </si>
  <si>
    <t>XPEV</t>
  </si>
  <si>
    <t>B. OBVEZNICE I DRUGE DUŽNIČKE HARTIJE OD VRIJEDNOSTI</t>
  </si>
  <si>
    <t>Obveznice i druge dužničke hartije od vrijednosti domaćih izdavalaca</t>
  </si>
  <si>
    <t>Državne obveznice</t>
  </si>
  <si>
    <t>RSDS-O-G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</si>
  <si>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</si>
  <si>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</si>
  <si>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</si>
  <si>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</si>
  <si>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</si>
  <si>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</si>
  <si>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</si>
  <si>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</si>
  <si>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</si>
  <si>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</si>
  <si>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</si>
  <si>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</si>
  <si>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</si>
  <si>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</si>
  <si>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</si>
  <si>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</si>
  <si>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</si>
  <si>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</si>
  <si>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</si>
  <si>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IZVJEŠTAJ O NEREALIZOVANIM DOBICIMA (GUBICIMA)</t>
  </si>
  <si>
    <t>INVESTICIONOG FONDA  za period 01.01.- 30.09.2021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</si>
  <si>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</si>
  <si>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</si>
  <si>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</si>
  <si>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</si>
  <si>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</si>
  <si>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</si>
  <si>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</si>
  <si>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</si>
  <si>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</si>
  <si>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BH Telecom d.d. Sarajevo / BHTSR</t>
  </si>
  <si>
    <t>Boksit a.d. Milići / BOKS-R-A</t>
  </si>
  <si>
    <t>Čistoća a.d. Banja Luka / CIST-R-A</t>
  </si>
  <si>
    <t>Hidroelektrane na Drini a.d. Višegrad / HEDR-R-A</t>
  </si>
  <si>
    <t>Hidroelektrane na Vrbasu a.d. Mrkonjić Grad / HELV-R-A</t>
  </si>
  <si>
    <t>Hidroelektrane na Trebišnjici a.d. Trebinje / HETR-R-A</t>
  </si>
  <si>
    <t>Palas a.d. Banja Luka / HPAL-R-A</t>
  </si>
  <si>
    <t>Industrijske plantaže a.d. Banja Luka / IPBL-R-A</t>
  </si>
  <si>
    <t>Matex a.d. Banja Luka / MATE-R-A</t>
  </si>
  <si>
    <t>Saničani a.d. Prijedor / SNCN-R-A</t>
  </si>
  <si>
    <t>Telekom Srpske a.d. Banja Luka / TLKM-R-A</t>
  </si>
  <si>
    <t>Veleprehrana a.d. Banja Luka / VLPH-R-A</t>
  </si>
  <si>
    <t>Veletrgovina a.d. Gradiška / VLTG-R-A</t>
  </si>
  <si>
    <t>Barrick Gold Corporation / GOLD</t>
  </si>
  <si>
    <t>Canadian Solar Inc. / CSIQ</t>
  </si>
  <si>
    <t>Medios AG Berlin / ILM1</t>
  </si>
  <si>
    <t>TUI AG / TUI1</t>
  </si>
  <si>
    <t>Cancom SE / COK</t>
  </si>
  <si>
    <t>Koenig &amp; Bauer AG / SKB</t>
  </si>
  <si>
    <t>Volkswagen AG Vz / VOW3</t>
  </si>
  <si>
    <t>Deutsche Luthansa AG / LHA</t>
  </si>
  <si>
    <t>Allianz SE Munchen / ALV</t>
  </si>
  <si>
    <t>Ericsson Nikola Tesla d.d. Zagreb / ERNT-R-A</t>
  </si>
  <si>
    <t>Jugopetrol a.d. Podgorica / JGPK</t>
  </si>
  <si>
    <t>Crnogorski telekom a.d. Podgorica / TECG</t>
  </si>
  <si>
    <t>Toplifikacija a.d. Skopje / TPLF</t>
  </si>
  <si>
    <t>NIS a.d. Novi Sad / NIIS</t>
  </si>
  <si>
    <t>Clavister Holding AB / CLAV</t>
  </si>
  <si>
    <t>Telekom Slovenije d.d. Ljubljana / TLSG</t>
  </si>
  <si>
    <t>Alibaba Group Holding Limited / BABA</t>
  </si>
  <si>
    <t>Apple Inc / AAPL</t>
  </si>
  <si>
    <t>Baidu Inc / BIDU</t>
  </si>
  <si>
    <t>Citigroup Inc. / C</t>
  </si>
  <si>
    <t>Intel Corporation / INTC</t>
  </si>
  <si>
    <t>JD. com Inc / JD</t>
  </si>
  <si>
    <t xml:space="preserve">Redovne akcije </t>
  </si>
  <si>
    <t>Prioritetne akcije</t>
  </si>
  <si>
    <t>ZAIF Proprius d.d. Zagreb / FMPS-R-A</t>
  </si>
  <si>
    <t>Akcije ZIF</t>
  </si>
  <si>
    <t>Republika Srpska - stara devizna štednja 8 / RSDS-O-H</t>
  </si>
  <si>
    <t>Republika Srpska- stara devizna štednja 9 / RSDS-O-I</t>
  </si>
  <si>
    <t>Republika Srpska - izmirenje ratne štete 1 / RSRS-O-A</t>
  </si>
  <si>
    <t>Republika Srpska - izmirenje ratne štete 4 / RSRS-O-D</t>
  </si>
  <si>
    <t>Republika Srpska - izmirenje ratne štete 6 / RSRS-O-F</t>
  </si>
  <si>
    <t>Republika Srpska - izmirenje ratne štete 11 / RSRS-O-K</t>
  </si>
  <si>
    <t>Republika Srpska- izmirenje ratne štete 12 / RSRS-O-L</t>
  </si>
  <si>
    <t>Republika Srpska - izmirenje ratne štete 13 / RSRS-O-M</t>
  </si>
  <si>
    <t>Ostali dužnički instrumenti</t>
  </si>
  <si>
    <t>Udjeli otvorenih IF</t>
  </si>
  <si>
    <t>LUFTHANSA AG BZR / LHAR</t>
  </si>
  <si>
    <t>Ostale HOV (i derivati)</t>
  </si>
  <si>
    <t>UKUPNO</t>
  </si>
  <si>
    <t xml:space="preserve">IZVJEŠTAJ O TRANSAKCIJAMA S POVEZANIM LICIMA       </t>
  </si>
  <si>
    <t>Na dan 30.09.2021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</si>
  <si>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</si>
  <si>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</si>
  <si>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</si>
  <si>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</si>
  <si>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</si>
  <si>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</si>
  <si>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30.09.2021.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</si>
  <si>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</si>
  <si>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</si>
  <si>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</si>
  <si>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</si>
  <si>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</si>
  <si>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</si>
  <si>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</si>
  <si>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</si>
  <si>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</si>
  <si>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</si>
  <si>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</si>
  <si>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01.01.-30.09.2021.</t>
  </si>
  <si>
    <t>Prezime i ime povezanog lica</t>
  </si>
  <si>
    <t>Iznos isplate</t>
  </si>
  <si>
    <t>Svrha isplate</t>
  </si>
  <si>
    <t>Kristal Invest ad Banja Luka</t>
  </si>
  <si>
    <t>UPRAVLJAČKA NAKNADA</t>
  </si>
  <si>
    <t>Naziv investicionog fonda: OAIF Future fund</t>
  </si>
  <si>
    <t>Nenad Tomović          Goran Klincov</t>
  </si>
  <si>
    <t>Dana, 15.10.2021</t>
  </si>
  <si>
    <t>Dana 15.10.2021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</si>
</sst>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</numFmts>
  <fonts count="8" x14ac:knownFonts="1">
    <font>
      <sz val="10"/>
      <color indexed="8"/>
      <name val="Arial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3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3" fontId="1" fillId="2" borderId="1" xfId="0" applyNumberFormat="1" applyFont="1" applyFill="1" applyBorder="1" applyAlignment="1" applyProtection="1">
      <alignment horizontal="right"/>
    </xf>
    <xf numFmtId="3" fontId="1" fillId="2" borderId="1" xfId="0" applyNumberFormat="1" applyFont="1" applyFill="1" applyBorder="1" applyAlignment="1" applyProtection="1">
      <alignment horizontal="right" wrapText="1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 wrapText="1"/>
    </xf>
    <xf numFmtId="3" fontId="1" fillId="2" borderId="0" xfId="0" applyNumberFormat="1" applyFont="1" applyFill="1" applyBorder="1" applyAlignment="1" applyProtection="1"/>
    <xf numFmtId="0" fontId="1" fillId="2" borderId="2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3" fontId="1" fillId="2" borderId="1" xfId="0" applyNumberFormat="1" applyFont="1" applyFill="1" applyBorder="1" applyAlignment="1" applyProtection="1">
      <alignment horizontal="right" vertical="top" wrapText="1"/>
    </xf>
    <xf numFmtId="3" fontId="1" fillId="2" borderId="1" xfId="0" applyNumberFormat="1" applyFont="1" applyFill="1" applyBorder="1" applyAlignment="1" applyProtection="1">
      <alignment horizontal="right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167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right" vertical="center" wrapText="1"/>
    </xf>
    <xf numFmtId="167" fontId="1" fillId="2" borderId="0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170" fontId="1" fillId="2" borderId="0" xfId="0" applyNumberFormat="1" applyFont="1" applyFill="1" applyBorder="1" applyAlignment="1" applyProtection="1"/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/>
    </xf>
    <xf numFmtId="0" fontId="5" fillId="0" borderId="0" xfId="0" applyFont="1"/>
    <xf numFmtId="165" fontId="1" fillId="2" borderId="1" xfId="0" applyNumberFormat="1" applyFont="1" applyFill="1" applyBorder="1" applyAlignment="1" applyProtection="1">
      <alignment horizontal="right" wrapText="1"/>
    </xf>
    <xf numFmtId="0" fontId="6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center"/>
    </xf>
    <xf numFmtId="0" fontId="7" fillId="0" borderId="0" xfId="0" applyFont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/>
    </xf>
    <xf numFmtId="0" fontId="6" fillId="2" borderId="7" xfId="0" applyNumberFormat="1" applyFont="1" applyFill="1" applyBorder="1" applyAlignment="1" applyProtection="1">
      <alignment horizontal="left" wrapText="1"/>
    </xf>
    <xf numFmtId="0" fontId="6" fillId="2" borderId="1" xfId="0" applyNumberFormat="1" applyFont="1" applyFill="1" applyBorder="1" applyAlignment="1" applyProtection="1">
      <alignment horizontal="center" vertical="center"/>
    </xf>
    <xf numFmtId="3" fontId="6" fillId="2" borderId="1" xfId="0" applyNumberFormat="1" applyFont="1" applyFill="1" applyBorder="1" applyAlignment="1" applyProtection="1">
      <alignment horizontal="right"/>
    </xf>
    <xf numFmtId="0" fontId="6" fillId="2" borderId="1" xfId="0" applyNumberFormat="1" applyFont="1" applyFill="1" applyBorder="1" applyAlignment="1" applyProtection="1"/>
    <xf numFmtId="3" fontId="6" fillId="2" borderId="1" xfId="0" applyNumberFormat="1" applyFont="1" applyFill="1" applyBorder="1" applyAlignment="1" applyProtection="1"/>
    <xf numFmtId="3" fontId="6" fillId="2" borderId="0" xfId="0" applyNumberFormat="1" applyFont="1" applyFill="1" applyBorder="1" applyAlignment="1" applyProtection="1"/>
    <xf numFmtId="0" fontId="6" fillId="2" borderId="3" xfId="0" applyNumberFormat="1" applyFont="1" applyFill="1" applyBorder="1" applyAlignment="1" applyProtection="1">
      <alignment wrapText="1"/>
    </xf>
    <xf numFmtId="0" fontId="6" fillId="2" borderId="3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wrapText="1"/>
    </xf>
    <xf numFmtId="0" fontId="6" fillId="2" borderId="0" xfId="0" applyNumberFormat="1" applyFont="1" applyFill="1" applyBorder="1" applyAlignment="1" applyProtection="1">
      <alignment horizontal="left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left"/>
    </xf>
    <xf numFmtId="0" fontId="6" fillId="2" borderId="2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6" fillId="2" borderId="3" xfId="0" applyNumberFormat="1" applyFon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/>
    </xf>
    <xf numFmtId="0" fontId="6" fillId="2" borderId="5" xfId="0" applyNumberFormat="1" applyFont="1" applyFill="1" applyBorder="1" applyAlignment="1" applyProtection="1">
      <alignment horizontal="center"/>
    </xf>
    <xf numFmtId="0" fontId="6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center"/>
    </xf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  <xf numFmtId="0" fontId="6" fillId="2" borderId="2" xfId="0" applyNumberFormat="1" applyFont="1" applyFill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P86"/>
  <sheetViews>
    <sheetView tabSelected="1" view="pageBreakPreview" zoomScaleNormal="100" zoomScaleSheetLayoutView="100" workbookViewId="0">
      <selection activeCell="J4" sqref="J4"/>
    </sheetView>
  </sheetViews>
  <sheetFormatPr defaultColWidth="8" defaultRowHeight="12.75" customHeight="1" x14ac:dyDescent="0.2"/>
  <cols>
    <col min="1" max="1" width="17.85546875" style="127" customWidth="1"/>
    <col min="2" max="2" width="53.85546875" style="2" customWidth="1"/>
    <col min="3" max="3" width="5.85546875" style="127" customWidth="1"/>
    <col min="4" max="5" width="15.28515625" style="2" customWidth="1"/>
    <col min="6" max="250" width="9.140625" style="2" customWidth="1"/>
    <col min="251" max="16384" width="8" style="132"/>
  </cols>
  <sheetData>
    <row r="1" spans="1:5" x14ac:dyDescent="0.2">
      <c r="A1" s="2" t="s">
        <v>892</v>
      </c>
    </row>
    <row r="2" spans="1:5" x14ac:dyDescent="0.2">
      <c r="A2" s="2" t="s">
        <v>0</v>
      </c>
    </row>
    <row r="3" spans="1:5" x14ac:dyDescent="0.2">
      <c r="A3" s="2" t="s">
        <v>1</v>
      </c>
    </row>
    <row r="4" spans="1:5" x14ac:dyDescent="0.2">
      <c r="A4" s="2" t="s">
        <v>2</v>
      </c>
    </row>
    <row r="5" spans="1:5" x14ac:dyDescent="0.2">
      <c r="A5" s="2" t="s">
        <v>3</v>
      </c>
    </row>
    <row r="6" spans="1:5" x14ac:dyDescent="0.2">
      <c r="A6" s="2" t="s">
        <v>4</v>
      </c>
    </row>
    <row r="7" spans="1:5" x14ac:dyDescent="0.2">
      <c r="A7" s="2"/>
    </row>
    <row r="8" spans="1:5" x14ac:dyDescent="0.2">
      <c r="A8" s="2"/>
      <c r="B8" s="129" t="s">
        <v>5</v>
      </c>
    </row>
    <row r="9" spans="1:5" x14ac:dyDescent="0.2">
      <c r="A9" s="2"/>
      <c r="B9" s="129" t="s">
        <v>6</v>
      </c>
    </row>
    <row r="10" spans="1:5" x14ac:dyDescent="0.2">
      <c r="B10" s="127" t="s">
        <v>7</v>
      </c>
    </row>
    <row r="12" spans="1:5" x14ac:dyDescent="0.2">
      <c r="D12" s="2" t="s">
        <v>8</v>
      </c>
    </row>
    <row r="13" spans="1:5" ht="39.75" customHeight="1" x14ac:dyDescent="0.2">
      <c r="A13" s="4" t="s">
        <v>9</v>
      </c>
      <c r="B13" s="4" t="s">
        <v>10</v>
      </c>
      <c r="C13" s="4" t="s">
        <v>11</v>
      </c>
      <c r="D13" s="4" t="s">
        <v>12</v>
      </c>
      <c r="E13" s="4" t="s">
        <v>13</v>
      </c>
    </row>
    <row r="14" spans="1:5" x14ac:dyDescent="0.2">
      <c r="A14" s="5">
        <v>1</v>
      </c>
      <c r="B14" s="5">
        <v>2</v>
      </c>
      <c r="C14" s="5">
        <v>3</v>
      </c>
      <c r="D14" s="5">
        <v>4</v>
      </c>
      <c r="E14" s="5">
        <v>5</v>
      </c>
    </row>
    <row r="15" spans="1:5" x14ac:dyDescent="0.2">
      <c r="A15" s="5"/>
      <c r="B15" s="6" t="s">
        <v>14</v>
      </c>
      <c r="C15" s="5" t="s">
        <v>15</v>
      </c>
      <c r="D15" s="7">
        <f>D16+D17+D23</f>
        <v>55835451</v>
      </c>
      <c r="E15" s="7">
        <v>62682723</v>
      </c>
    </row>
    <row r="16" spans="1:5" x14ac:dyDescent="0.2">
      <c r="A16" s="5" t="s">
        <v>16</v>
      </c>
      <c r="B16" s="6" t="s">
        <v>17</v>
      </c>
      <c r="C16" s="5" t="s">
        <v>18</v>
      </c>
      <c r="D16" s="7">
        <v>2583659</v>
      </c>
      <c r="E16" s="7">
        <v>6743639</v>
      </c>
    </row>
    <row r="17" spans="1:5" x14ac:dyDescent="0.2">
      <c r="A17" s="5"/>
      <c r="B17" s="6" t="s">
        <v>19</v>
      </c>
      <c r="C17" s="5" t="s">
        <v>20</v>
      </c>
      <c r="D17" s="7">
        <f>D18+D19+D21</f>
        <v>51842056</v>
      </c>
      <c r="E17" s="7">
        <v>55074857</v>
      </c>
    </row>
    <row r="18" spans="1:5" x14ac:dyDescent="0.2">
      <c r="A18" s="5" t="s">
        <v>21</v>
      </c>
      <c r="B18" s="6" t="s">
        <v>22</v>
      </c>
      <c r="C18" s="5" t="s">
        <v>23</v>
      </c>
      <c r="D18" s="7">
        <v>38113719</v>
      </c>
      <c r="E18" s="7">
        <v>41571190</v>
      </c>
    </row>
    <row r="19" spans="1:5" x14ac:dyDescent="0.2">
      <c r="A19" s="5" t="s">
        <v>24</v>
      </c>
      <c r="B19" s="6" t="s">
        <v>25</v>
      </c>
      <c r="C19" s="8" t="s">
        <v>26</v>
      </c>
      <c r="D19" s="7">
        <v>4628337</v>
      </c>
      <c r="E19" s="7">
        <v>4222098</v>
      </c>
    </row>
    <row r="20" spans="1:5" x14ac:dyDescent="0.2">
      <c r="A20" s="5" t="s">
        <v>27</v>
      </c>
      <c r="B20" s="6" t="s">
        <v>28</v>
      </c>
      <c r="C20" s="8" t="s">
        <v>29</v>
      </c>
      <c r="D20" s="7">
        <v>0</v>
      </c>
      <c r="E20" s="7">
        <v>0</v>
      </c>
    </row>
    <row r="21" spans="1:5" x14ac:dyDescent="0.2">
      <c r="A21" s="5" t="s">
        <v>30</v>
      </c>
      <c r="B21" s="6" t="s">
        <v>31</v>
      </c>
      <c r="C21" s="8" t="s">
        <v>32</v>
      </c>
      <c r="D21" s="7">
        <v>9100000</v>
      </c>
      <c r="E21" s="7">
        <v>9281569</v>
      </c>
    </row>
    <row r="22" spans="1:5" x14ac:dyDescent="0.2">
      <c r="A22" s="5">
        <v>240</v>
      </c>
      <c r="B22" s="6" t="s">
        <v>33</v>
      </c>
      <c r="C22" s="8" t="s">
        <v>34</v>
      </c>
      <c r="D22" s="7">
        <v>0</v>
      </c>
      <c r="E22" s="7">
        <v>0</v>
      </c>
    </row>
    <row r="23" spans="1:5" x14ac:dyDescent="0.2">
      <c r="A23" s="5"/>
      <c r="B23" s="6" t="s">
        <v>35</v>
      </c>
      <c r="C23" s="8" t="s">
        <v>36</v>
      </c>
      <c r="D23" s="7">
        <f>D25+D26+D27+D29</f>
        <v>1409736</v>
      </c>
      <c r="E23" s="7">
        <v>864227</v>
      </c>
    </row>
    <row r="24" spans="1:5" x14ac:dyDescent="0.2">
      <c r="A24" s="5">
        <v>300</v>
      </c>
      <c r="B24" s="6" t="s">
        <v>37</v>
      </c>
      <c r="C24" s="8" t="s">
        <v>38</v>
      </c>
      <c r="D24" s="7">
        <v>0</v>
      </c>
      <c r="E24" s="7">
        <v>0</v>
      </c>
    </row>
    <row r="25" spans="1:5" x14ac:dyDescent="0.2">
      <c r="A25" s="5">
        <v>301</v>
      </c>
      <c r="B25" s="6" t="s">
        <v>39</v>
      </c>
      <c r="C25" s="8" t="s">
        <v>40</v>
      </c>
      <c r="D25" s="7">
        <v>42587</v>
      </c>
      <c r="E25" s="7">
        <v>32400</v>
      </c>
    </row>
    <row r="26" spans="1:5" x14ac:dyDescent="0.2">
      <c r="A26" s="5">
        <v>302</v>
      </c>
      <c r="B26" s="6" t="s">
        <v>41</v>
      </c>
      <c r="C26" s="8" t="s">
        <v>42</v>
      </c>
      <c r="D26" s="7">
        <v>1220103</v>
      </c>
      <c r="E26" s="7">
        <v>829239</v>
      </c>
    </row>
    <row r="27" spans="1:5" x14ac:dyDescent="0.2">
      <c r="A27" s="5">
        <v>303</v>
      </c>
      <c r="B27" s="6" t="s">
        <v>43</v>
      </c>
      <c r="C27" s="8" t="s">
        <v>44</v>
      </c>
      <c r="D27" s="7">
        <v>144196</v>
      </c>
      <c r="E27" s="7">
        <v>0</v>
      </c>
    </row>
    <row r="28" spans="1:5" x14ac:dyDescent="0.2">
      <c r="A28" s="5">
        <v>309</v>
      </c>
      <c r="B28" s="6" t="s">
        <v>45</v>
      </c>
      <c r="C28" s="8" t="s">
        <v>46</v>
      </c>
      <c r="D28" s="7">
        <v>0</v>
      </c>
      <c r="E28" s="7">
        <v>0</v>
      </c>
    </row>
    <row r="29" spans="1:5" x14ac:dyDescent="0.2">
      <c r="A29" s="5" t="s">
        <v>47</v>
      </c>
      <c r="B29" s="6" t="s">
        <v>48</v>
      </c>
      <c r="C29" s="8" t="s">
        <v>49</v>
      </c>
      <c r="D29" s="7">
        <v>2850</v>
      </c>
      <c r="E29" s="7">
        <v>2588</v>
      </c>
    </row>
    <row r="30" spans="1:5" x14ac:dyDescent="0.2">
      <c r="A30" s="5">
        <v>320</v>
      </c>
      <c r="B30" s="6" t="s">
        <v>50</v>
      </c>
      <c r="C30" s="8" t="s">
        <v>51</v>
      </c>
      <c r="D30" s="7">
        <v>0</v>
      </c>
      <c r="E30" s="7">
        <v>0</v>
      </c>
    </row>
    <row r="31" spans="1:5" x14ac:dyDescent="0.2">
      <c r="A31" s="5">
        <v>33</v>
      </c>
      <c r="B31" s="6" t="s">
        <v>52</v>
      </c>
      <c r="C31" s="8" t="s">
        <v>53</v>
      </c>
      <c r="D31" s="7">
        <v>0</v>
      </c>
      <c r="E31" s="7">
        <v>0</v>
      </c>
    </row>
    <row r="32" spans="1:5" x14ac:dyDescent="0.2">
      <c r="A32" s="5"/>
      <c r="B32" s="6" t="s">
        <v>54</v>
      </c>
      <c r="C32" s="8" t="s">
        <v>55</v>
      </c>
      <c r="D32" s="7">
        <f>D33+D37+D43</f>
        <v>286144</v>
      </c>
      <c r="E32" s="7">
        <v>5083152</v>
      </c>
    </row>
    <row r="33" spans="1:5" x14ac:dyDescent="0.2">
      <c r="A33" s="5">
        <v>40</v>
      </c>
      <c r="B33" s="6" t="s">
        <v>56</v>
      </c>
      <c r="C33" s="8" t="s">
        <v>57</v>
      </c>
      <c r="D33" s="7">
        <f>D34</f>
        <v>120099</v>
      </c>
      <c r="E33" s="7">
        <v>0</v>
      </c>
    </row>
    <row r="34" spans="1:5" x14ac:dyDescent="0.2">
      <c r="A34" s="5" t="s">
        <v>58</v>
      </c>
      <c r="B34" s="6" t="s">
        <v>59</v>
      </c>
      <c r="C34" s="8" t="s">
        <v>60</v>
      </c>
      <c r="D34" s="7">
        <v>120099</v>
      </c>
      <c r="E34" s="7">
        <v>0</v>
      </c>
    </row>
    <row r="35" spans="1:5" x14ac:dyDescent="0.2">
      <c r="A35" s="5">
        <v>402</v>
      </c>
      <c r="B35" s="6" t="s">
        <v>61</v>
      </c>
      <c r="C35" s="8" t="s">
        <v>62</v>
      </c>
      <c r="D35" s="7">
        <v>0</v>
      </c>
      <c r="E35" s="7">
        <v>0</v>
      </c>
    </row>
    <row r="36" spans="1:5" x14ac:dyDescent="0.2">
      <c r="A36" s="5">
        <v>403</v>
      </c>
      <c r="B36" s="6" t="s">
        <v>63</v>
      </c>
      <c r="C36" s="8" t="s">
        <v>64</v>
      </c>
      <c r="D36" s="7">
        <v>0</v>
      </c>
      <c r="E36" s="7">
        <v>0</v>
      </c>
    </row>
    <row r="37" spans="1:5" x14ac:dyDescent="0.2">
      <c r="A37" s="5">
        <v>41</v>
      </c>
      <c r="B37" s="6" t="s">
        <v>65</v>
      </c>
      <c r="C37" s="8" t="s">
        <v>66</v>
      </c>
      <c r="D37" s="7">
        <f>D39</f>
        <v>6070</v>
      </c>
      <c r="E37" s="7">
        <v>4731087</v>
      </c>
    </row>
    <row r="38" spans="1:5" x14ac:dyDescent="0.2">
      <c r="A38" s="5">
        <v>410</v>
      </c>
      <c r="B38" s="6" t="s">
        <v>67</v>
      </c>
      <c r="C38" s="8" t="s">
        <v>68</v>
      </c>
      <c r="D38" s="7">
        <v>0</v>
      </c>
      <c r="E38" s="7">
        <v>0</v>
      </c>
    </row>
    <row r="39" spans="1:5" x14ac:dyDescent="0.2">
      <c r="A39" s="5">
        <v>413</v>
      </c>
      <c r="B39" s="6" t="s">
        <v>69</v>
      </c>
      <c r="C39" s="8" t="s">
        <v>70</v>
      </c>
      <c r="D39" s="7">
        <v>6070</v>
      </c>
      <c r="E39" s="7">
        <v>4731087</v>
      </c>
    </row>
    <row r="40" spans="1:5" x14ac:dyDescent="0.2">
      <c r="A40" s="5">
        <v>414</v>
      </c>
      <c r="B40" s="6" t="s">
        <v>71</v>
      </c>
      <c r="C40" s="8" t="s">
        <v>72</v>
      </c>
      <c r="D40" s="7">
        <v>0</v>
      </c>
      <c r="E40" s="7">
        <v>0</v>
      </c>
    </row>
    <row r="41" spans="1:5" x14ac:dyDescent="0.2">
      <c r="A41" s="5">
        <v>415</v>
      </c>
      <c r="B41" s="6" t="s">
        <v>73</v>
      </c>
      <c r="C41" s="8" t="s">
        <v>74</v>
      </c>
      <c r="D41" s="7">
        <v>0</v>
      </c>
      <c r="E41" s="7">
        <v>0</v>
      </c>
    </row>
    <row r="42" spans="1:5" x14ac:dyDescent="0.2">
      <c r="A42" s="9" t="s">
        <v>75</v>
      </c>
      <c r="B42" s="10" t="s">
        <v>76</v>
      </c>
      <c r="C42" s="11" t="s">
        <v>77</v>
      </c>
      <c r="D42" s="7">
        <v>0</v>
      </c>
      <c r="E42" s="7">
        <v>0</v>
      </c>
    </row>
    <row r="43" spans="1:5" x14ac:dyDescent="0.2">
      <c r="A43" s="9">
        <v>42</v>
      </c>
      <c r="B43" s="6" t="s">
        <v>78</v>
      </c>
      <c r="C43" s="8" t="s">
        <v>79</v>
      </c>
      <c r="D43" s="7">
        <f>D44+D45</f>
        <v>159975</v>
      </c>
      <c r="E43" s="7">
        <v>352065</v>
      </c>
    </row>
    <row r="44" spans="1:5" ht="27" customHeight="1" x14ac:dyDescent="0.2">
      <c r="A44" s="9" t="s">
        <v>80</v>
      </c>
      <c r="B44" s="6" t="s">
        <v>81</v>
      </c>
      <c r="C44" s="8" t="s">
        <v>82</v>
      </c>
      <c r="D44" s="7">
        <v>159755</v>
      </c>
      <c r="E44" s="7">
        <v>180471</v>
      </c>
    </row>
    <row r="45" spans="1:5" x14ac:dyDescent="0.2">
      <c r="A45" s="9">
        <v>422</v>
      </c>
      <c r="B45" s="6" t="s">
        <v>83</v>
      </c>
      <c r="C45" s="8" t="s">
        <v>84</v>
      </c>
      <c r="D45" s="7">
        <v>220</v>
      </c>
      <c r="E45" s="7">
        <v>171594</v>
      </c>
    </row>
    <row r="46" spans="1:5" x14ac:dyDescent="0.2">
      <c r="A46" s="9">
        <v>43</v>
      </c>
      <c r="B46" s="6" t="s">
        <v>85</v>
      </c>
      <c r="C46" s="8" t="s">
        <v>86</v>
      </c>
      <c r="D46" s="7">
        <v>0</v>
      </c>
      <c r="E46" s="7">
        <v>0</v>
      </c>
    </row>
    <row r="47" spans="1:5" x14ac:dyDescent="0.2">
      <c r="A47" s="9">
        <v>430</v>
      </c>
      <c r="B47" s="6" t="s">
        <v>87</v>
      </c>
      <c r="C47" s="8" t="s">
        <v>88</v>
      </c>
      <c r="D47" s="7">
        <v>0</v>
      </c>
      <c r="E47" s="7">
        <v>0</v>
      </c>
    </row>
    <row r="48" spans="1:5" x14ac:dyDescent="0.2">
      <c r="A48" s="9" t="s">
        <v>89</v>
      </c>
      <c r="B48" s="6" t="s">
        <v>90</v>
      </c>
      <c r="C48" s="8" t="s">
        <v>91</v>
      </c>
      <c r="D48" s="7">
        <v>0</v>
      </c>
      <c r="E48" s="7">
        <v>0</v>
      </c>
    </row>
    <row r="49" spans="1:5" x14ac:dyDescent="0.2">
      <c r="A49" s="9">
        <v>44</v>
      </c>
      <c r="B49" s="6" t="s">
        <v>92</v>
      </c>
      <c r="C49" s="8" t="s">
        <v>93</v>
      </c>
      <c r="D49" s="7">
        <v>0</v>
      </c>
      <c r="E49" s="7">
        <v>0</v>
      </c>
    </row>
    <row r="50" spans="1:5" x14ac:dyDescent="0.2">
      <c r="A50" s="9" t="s">
        <v>94</v>
      </c>
      <c r="B50" s="6" t="s">
        <v>95</v>
      </c>
      <c r="C50" s="8" t="s">
        <v>96</v>
      </c>
      <c r="D50" s="7">
        <v>0</v>
      </c>
      <c r="E50" s="7">
        <v>0</v>
      </c>
    </row>
    <row r="51" spans="1:5" x14ac:dyDescent="0.2">
      <c r="A51" s="9">
        <v>449</v>
      </c>
      <c r="B51" s="6" t="s">
        <v>97</v>
      </c>
      <c r="C51" s="8" t="s">
        <v>98</v>
      </c>
      <c r="D51" s="7">
        <v>0</v>
      </c>
      <c r="E51" s="7">
        <v>0</v>
      </c>
    </row>
    <row r="52" spans="1:5" x14ac:dyDescent="0.2">
      <c r="A52" s="9">
        <v>450</v>
      </c>
      <c r="B52" s="6" t="s">
        <v>99</v>
      </c>
      <c r="C52" s="8" t="s">
        <v>100</v>
      </c>
      <c r="D52" s="7">
        <v>0</v>
      </c>
      <c r="E52" s="7">
        <v>0</v>
      </c>
    </row>
    <row r="53" spans="1:5" x14ac:dyDescent="0.2">
      <c r="A53" s="9">
        <v>460</v>
      </c>
      <c r="B53" s="6" t="s">
        <v>101</v>
      </c>
      <c r="C53" s="8" t="s">
        <v>102</v>
      </c>
      <c r="D53" s="7">
        <v>0</v>
      </c>
      <c r="E53" s="7">
        <v>0</v>
      </c>
    </row>
    <row r="54" spans="1:5" x14ac:dyDescent="0.2">
      <c r="A54" s="9">
        <v>47</v>
      </c>
      <c r="B54" s="6" t="s">
        <v>103</v>
      </c>
      <c r="C54" s="8" t="s">
        <v>104</v>
      </c>
      <c r="D54" s="7">
        <v>0</v>
      </c>
      <c r="E54" s="7">
        <v>0</v>
      </c>
    </row>
    <row r="55" spans="1:5" x14ac:dyDescent="0.2">
      <c r="A55" s="9">
        <v>48</v>
      </c>
      <c r="B55" s="6" t="s">
        <v>105</v>
      </c>
      <c r="C55" s="8" t="s">
        <v>106</v>
      </c>
      <c r="D55" s="7">
        <v>0</v>
      </c>
      <c r="E55" s="7">
        <v>0</v>
      </c>
    </row>
    <row r="56" spans="1:5" x14ac:dyDescent="0.2">
      <c r="A56" s="9"/>
      <c r="B56" s="6" t="s">
        <v>107</v>
      </c>
      <c r="C56" s="8" t="s">
        <v>108</v>
      </c>
      <c r="D56" s="7">
        <f>D15-D32</f>
        <v>55549307</v>
      </c>
      <c r="E56" s="7">
        <v>57599571</v>
      </c>
    </row>
    <row r="57" spans="1:5" x14ac:dyDescent="0.2">
      <c r="A57" s="9"/>
      <c r="B57" s="6" t="s">
        <v>109</v>
      </c>
      <c r="C57" s="8" t="s">
        <v>110</v>
      </c>
      <c r="D57" s="7">
        <f>D58+D62+D65+D69+D70-D73+D76</f>
        <v>55549307</v>
      </c>
      <c r="E57" s="7">
        <v>57599571</v>
      </c>
    </row>
    <row r="58" spans="1:5" x14ac:dyDescent="0.2">
      <c r="A58" s="9">
        <v>51</v>
      </c>
      <c r="B58" s="6" t="s">
        <v>111</v>
      </c>
      <c r="C58" s="8" t="s">
        <v>112</v>
      </c>
      <c r="D58" s="7">
        <v>44249243</v>
      </c>
      <c r="E58" s="7">
        <v>50388798</v>
      </c>
    </row>
    <row r="59" spans="1:5" x14ac:dyDescent="0.2">
      <c r="A59" s="9">
        <v>510</v>
      </c>
      <c r="B59" s="6" t="s">
        <v>113</v>
      </c>
      <c r="C59" s="8" t="s">
        <v>114</v>
      </c>
      <c r="D59" s="7">
        <v>0</v>
      </c>
      <c r="E59" s="7">
        <v>0</v>
      </c>
    </row>
    <row r="60" spans="1:5" x14ac:dyDescent="0.2">
      <c r="A60" s="9">
        <v>512</v>
      </c>
      <c r="B60" s="6" t="s">
        <v>115</v>
      </c>
      <c r="C60" s="8" t="s">
        <v>116</v>
      </c>
      <c r="D60" s="7">
        <v>44249243</v>
      </c>
      <c r="E60" s="7">
        <v>50388798</v>
      </c>
    </row>
    <row r="61" spans="1:5" x14ac:dyDescent="0.2">
      <c r="A61" s="9">
        <v>513</v>
      </c>
      <c r="B61" s="6" t="s">
        <v>117</v>
      </c>
      <c r="C61" s="8" t="s">
        <v>118</v>
      </c>
      <c r="D61" s="7">
        <v>0</v>
      </c>
      <c r="E61" s="7">
        <v>0</v>
      </c>
    </row>
    <row r="62" spans="1:5" x14ac:dyDescent="0.2">
      <c r="A62" s="9">
        <v>52</v>
      </c>
      <c r="B62" s="6" t="s">
        <v>119</v>
      </c>
      <c r="C62" s="8" t="s">
        <v>120</v>
      </c>
      <c r="D62" s="7">
        <v>0</v>
      </c>
      <c r="E62" s="7">
        <v>0</v>
      </c>
    </row>
    <row r="63" spans="1:5" x14ac:dyDescent="0.2">
      <c r="A63" s="9">
        <v>520</v>
      </c>
      <c r="B63" s="6" t="s">
        <v>121</v>
      </c>
      <c r="C63" s="8" t="s">
        <v>122</v>
      </c>
      <c r="D63" s="7">
        <v>0</v>
      </c>
      <c r="E63" s="7">
        <v>0</v>
      </c>
    </row>
    <row r="64" spans="1:5" x14ac:dyDescent="0.2">
      <c r="A64" s="9">
        <v>521</v>
      </c>
      <c r="B64" s="6" t="s">
        <v>123</v>
      </c>
      <c r="C64" s="8" t="s">
        <v>124</v>
      </c>
      <c r="D64" s="7">
        <v>0</v>
      </c>
      <c r="E64" s="7">
        <v>0</v>
      </c>
    </row>
    <row r="65" spans="1:5" x14ac:dyDescent="0.2">
      <c r="A65" s="9">
        <v>53</v>
      </c>
      <c r="B65" s="6" t="s">
        <v>125</v>
      </c>
      <c r="C65" s="8" t="s">
        <v>126</v>
      </c>
      <c r="D65" s="7">
        <v>111264</v>
      </c>
      <c r="E65" s="7">
        <v>128810</v>
      </c>
    </row>
    <row r="66" spans="1:5" ht="25.5" customHeight="1" x14ac:dyDescent="0.2">
      <c r="A66" s="9">
        <v>530</v>
      </c>
      <c r="B66" s="12" t="s">
        <v>127</v>
      </c>
      <c r="C66" s="8" t="s">
        <v>128</v>
      </c>
      <c r="D66" s="7">
        <v>111264</v>
      </c>
      <c r="E66" s="7">
        <v>128810</v>
      </c>
    </row>
    <row r="67" spans="1:5" x14ac:dyDescent="0.2">
      <c r="A67" s="9">
        <v>531</v>
      </c>
      <c r="B67" s="12" t="s">
        <v>129</v>
      </c>
      <c r="C67" s="8" t="s">
        <v>130</v>
      </c>
      <c r="D67" s="7">
        <v>0</v>
      </c>
      <c r="E67" s="7">
        <v>0</v>
      </c>
    </row>
    <row r="68" spans="1:5" x14ac:dyDescent="0.2">
      <c r="A68" s="9">
        <v>532</v>
      </c>
      <c r="B68" s="12" t="s">
        <v>131</v>
      </c>
      <c r="C68" s="8" t="s">
        <v>132</v>
      </c>
      <c r="D68" s="7">
        <v>0</v>
      </c>
      <c r="E68" s="7">
        <v>0</v>
      </c>
    </row>
    <row r="69" spans="1:5" x14ac:dyDescent="0.2">
      <c r="A69" s="9">
        <v>54</v>
      </c>
      <c r="B69" s="12" t="s">
        <v>133</v>
      </c>
      <c r="C69" s="8" t="s">
        <v>134</v>
      </c>
      <c r="D69" s="7">
        <v>0</v>
      </c>
      <c r="E69" s="7">
        <v>0</v>
      </c>
    </row>
    <row r="70" spans="1:5" x14ac:dyDescent="0.2">
      <c r="A70" s="9">
        <v>55</v>
      </c>
      <c r="B70" s="12" t="s">
        <v>135</v>
      </c>
      <c r="C70" s="8" t="s">
        <v>136</v>
      </c>
      <c r="D70" s="7">
        <f>D71+D72</f>
        <v>10547321</v>
      </c>
      <c r="E70" s="7">
        <v>7081963</v>
      </c>
    </row>
    <row r="71" spans="1:5" x14ac:dyDescent="0.2">
      <c r="A71" s="9">
        <v>550</v>
      </c>
      <c r="B71" s="12" t="s">
        <v>137</v>
      </c>
      <c r="C71" s="8" t="s">
        <v>138</v>
      </c>
      <c r="D71" s="7">
        <v>7081963</v>
      </c>
      <c r="E71" s="7">
        <v>6751053</v>
      </c>
    </row>
    <row r="72" spans="1:5" x14ac:dyDescent="0.2">
      <c r="A72" s="9">
        <v>551</v>
      </c>
      <c r="B72" s="12" t="s">
        <v>139</v>
      </c>
      <c r="C72" s="8" t="s">
        <v>140</v>
      </c>
      <c r="D72" s="7">
        <f>'2'!D65</f>
        <v>3465358</v>
      </c>
      <c r="E72" s="7">
        <v>330910</v>
      </c>
    </row>
    <row r="73" spans="1:5" x14ac:dyDescent="0.2">
      <c r="A73" s="9">
        <v>56</v>
      </c>
      <c r="B73" s="12" t="s">
        <v>141</v>
      </c>
      <c r="C73" s="8" t="s">
        <v>142</v>
      </c>
      <c r="D73" s="7">
        <v>0</v>
      </c>
      <c r="E73" s="7">
        <v>0</v>
      </c>
    </row>
    <row r="74" spans="1:5" x14ac:dyDescent="0.2">
      <c r="A74" s="9">
        <v>560</v>
      </c>
      <c r="B74" s="12" t="s">
        <v>143</v>
      </c>
      <c r="C74" s="8" t="s">
        <v>144</v>
      </c>
      <c r="D74" s="7">
        <v>0</v>
      </c>
      <c r="E74" s="7">
        <v>0</v>
      </c>
    </row>
    <row r="75" spans="1:5" x14ac:dyDescent="0.2">
      <c r="A75" s="9">
        <v>561</v>
      </c>
      <c r="B75" s="12" t="s">
        <v>145</v>
      </c>
      <c r="C75" s="8" t="s">
        <v>146</v>
      </c>
      <c r="D75" s="7">
        <v>0</v>
      </c>
      <c r="E75" s="7">
        <v>0</v>
      </c>
    </row>
    <row r="76" spans="1:5" x14ac:dyDescent="0.2">
      <c r="A76" s="9">
        <v>57</v>
      </c>
      <c r="B76" s="12" t="s">
        <v>147</v>
      </c>
      <c r="C76" s="8" t="s">
        <v>148</v>
      </c>
      <c r="D76" s="7">
        <f>D77-D78</f>
        <v>641479</v>
      </c>
      <c r="E76" s="7">
        <v>0</v>
      </c>
    </row>
    <row r="77" spans="1:5" ht="25.5" customHeight="1" x14ac:dyDescent="0.2">
      <c r="A77" s="5">
        <v>570</v>
      </c>
      <c r="B77" s="12" t="s">
        <v>149</v>
      </c>
      <c r="C77" s="8" t="s">
        <v>150</v>
      </c>
      <c r="D77" s="7">
        <v>15465524</v>
      </c>
      <c r="E77" s="7">
        <v>0</v>
      </c>
    </row>
    <row r="78" spans="1:5" ht="25.5" customHeight="1" x14ac:dyDescent="0.2">
      <c r="A78" s="5">
        <v>571</v>
      </c>
      <c r="B78" s="12" t="s">
        <v>151</v>
      </c>
      <c r="C78" s="8" t="s">
        <v>152</v>
      </c>
      <c r="D78" s="7">
        <v>14824045</v>
      </c>
      <c r="E78" s="7">
        <v>0</v>
      </c>
    </row>
    <row r="79" spans="1:5" x14ac:dyDescent="0.2">
      <c r="A79" s="6"/>
      <c r="B79" s="12" t="s">
        <v>153</v>
      </c>
      <c r="C79" s="8" t="s">
        <v>154</v>
      </c>
      <c r="D79" s="13">
        <v>4250053</v>
      </c>
      <c r="E79" s="13">
        <v>4751928</v>
      </c>
    </row>
    <row r="80" spans="1:5" x14ac:dyDescent="0.2">
      <c r="A80" s="6"/>
      <c r="B80" s="12" t="s">
        <v>155</v>
      </c>
      <c r="C80" s="8" t="s">
        <v>156</v>
      </c>
      <c r="D80" s="13">
        <v>13.0703</v>
      </c>
      <c r="E80" s="13">
        <v>12.1213</v>
      </c>
    </row>
    <row r="81" spans="1:5" ht="27" customHeight="1" x14ac:dyDescent="0.2">
      <c r="A81" s="6"/>
      <c r="B81" s="12" t="s">
        <v>157</v>
      </c>
      <c r="C81" s="8" t="s">
        <v>158</v>
      </c>
      <c r="D81" s="7">
        <v>0</v>
      </c>
      <c r="E81" s="7">
        <v>0</v>
      </c>
    </row>
    <row r="82" spans="1:5" x14ac:dyDescent="0.2">
      <c r="A82" s="6"/>
      <c r="B82" s="12" t="s">
        <v>159</v>
      </c>
      <c r="C82" s="8" t="s">
        <v>160</v>
      </c>
      <c r="D82" s="7">
        <v>0</v>
      </c>
      <c r="E82" s="7">
        <v>0</v>
      </c>
    </row>
    <row r="83" spans="1:5" x14ac:dyDescent="0.2">
      <c r="B83" s="127"/>
      <c r="D83" s="127"/>
      <c r="E83" s="127"/>
    </row>
    <row r="84" spans="1:5" x14ac:dyDescent="0.2">
      <c r="C84" s="2"/>
    </row>
    <row r="85" spans="1:5" ht="42" customHeight="1" x14ac:dyDescent="0.2">
      <c r="A85" s="128" t="s">
        <v>161</v>
      </c>
      <c r="B85" s="15" t="s">
        <v>162</v>
      </c>
      <c r="C85" s="2" t="s">
        <v>163</v>
      </c>
      <c r="D85" s="156" t="s">
        <v>164</v>
      </c>
      <c r="E85" s="156"/>
    </row>
    <row r="86" spans="1:5" ht="33" customHeight="1" x14ac:dyDescent="0.2">
      <c r="A86" s="128" t="s">
        <v>894</v>
      </c>
      <c r="B86" s="17" t="s">
        <v>165</v>
      </c>
      <c r="C86" s="2"/>
      <c r="D86" s="157" t="s">
        <v>166</v>
      </c>
      <c r="E86" s="157"/>
    </row>
  </sheetData>
  <mergeCells count="2">
    <mergeCell ref="D85:E85"/>
    <mergeCell ref="D86:E86"/>
  </mergeCells>
  <pageMargins left="0.74803149606299213" right="0.74803149606299213" top="0.98425196850393704" bottom="0.98425196850393704" header="0.51181102362204722" footer="0.51181102362204722"/>
  <pageSetup scale="5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27"/>
  <sheetViews>
    <sheetView view="pageBreakPreview" zoomScaleNormal="100" zoomScaleSheetLayoutView="100" workbookViewId="0">
      <selection activeCell="H18" sqref="H18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OAIF Future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 JP-M-6</v>
      </c>
    </row>
    <row r="9" spans="1:7" x14ac:dyDescent="0.2">
      <c r="A9" s="167" t="s">
        <v>347</v>
      </c>
      <c r="B9" s="167"/>
      <c r="C9" s="167"/>
      <c r="D9" s="167"/>
      <c r="E9" s="167"/>
      <c r="F9" s="167"/>
      <c r="G9" s="167"/>
    </row>
    <row r="10" spans="1:7" x14ac:dyDescent="0.2">
      <c r="A10" s="167" t="s">
        <v>729</v>
      </c>
      <c r="B10" s="167"/>
      <c r="C10" s="167"/>
      <c r="D10" s="167"/>
      <c r="E10" s="167"/>
      <c r="F10" s="167"/>
      <c r="G10" s="167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4" t="s">
        <v>730</v>
      </c>
    </row>
    <row r="13" spans="1:7" x14ac:dyDescent="0.2">
      <c r="A13" s="14"/>
    </row>
    <row r="14" spans="1:7" s="21" customFormat="1" ht="38.25" customHeight="1" x14ac:dyDescent="0.2">
      <c r="A14" s="4" t="s">
        <v>10</v>
      </c>
      <c r="B14" s="4" t="s">
        <v>731</v>
      </c>
      <c r="C14" s="4" t="s">
        <v>732</v>
      </c>
      <c r="D14" s="4" t="s">
        <v>733</v>
      </c>
      <c r="E14" s="4" t="s">
        <v>734</v>
      </c>
      <c r="F14" s="4" t="s">
        <v>735</v>
      </c>
    </row>
    <row r="15" spans="1:7" x14ac:dyDescent="0.2">
      <c r="A15" s="95"/>
      <c r="B15" s="96"/>
      <c r="C15" s="96"/>
      <c r="D15" s="96"/>
      <c r="E15" s="13"/>
      <c r="F15" s="13"/>
    </row>
    <row r="16" spans="1:7" x14ac:dyDescent="0.2">
      <c r="A16" s="14"/>
    </row>
    <row r="17" spans="1:7" ht="37.5" customHeight="1" x14ac:dyDescent="0.2">
      <c r="A17" s="89" t="s">
        <v>161</v>
      </c>
      <c r="B17" s="89" t="s">
        <v>229</v>
      </c>
      <c r="D17" s="89" t="s">
        <v>163</v>
      </c>
      <c r="E17" s="192" t="s">
        <v>164</v>
      </c>
      <c r="F17" s="192"/>
      <c r="G17" s="192"/>
    </row>
    <row r="18" spans="1:7" ht="33" customHeight="1" x14ac:dyDescent="0.2">
      <c r="A18" s="89" t="s">
        <v>894</v>
      </c>
      <c r="B18" s="90" t="s">
        <v>165</v>
      </c>
      <c r="E18" s="158" t="s">
        <v>166</v>
      </c>
      <c r="F18" s="158"/>
      <c r="G18" s="158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67"/>
      <c r="D25" s="167"/>
      <c r="E25" s="167"/>
    </row>
    <row r="26" spans="1:7" x14ac:dyDescent="0.2">
      <c r="C26" s="167"/>
      <c r="D26" s="167"/>
      <c r="E26" s="167"/>
    </row>
    <row r="27" spans="1:7" x14ac:dyDescent="0.2">
      <c r="C27" s="167"/>
      <c r="D27" s="167"/>
      <c r="E27" s="167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A14" sqref="A14"/>
    </sheetView>
  </sheetViews>
  <sheetFormatPr defaultColWidth="8" defaultRowHeight="12.75" customHeight="1" x14ac:dyDescent="0.2"/>
  <cols>
    <col min="1" max="1" width="31.42578125" style="2" customWidth="1"/>
    <col min="2" max="2" width="17.85546875" style="2" customWidth="1"/>
    <col min="3" max="3" width="20" style="2" customWidth="1"/>
    <col min="4" max="4" width="16" style="2" customWidth="1"/>
    <col min="5" max="5" width="19.7109375" style="2" customWidth="1"/>
    <col min="6" max="6" width="14.140625" style="2" customWidth="1"/>
    <col min="7" max="7" width="15" style="2" customWidth="1"/>
    <col min="8" max="8" width="10.140625" style="2" customWidth="1"/>
    <col min="9" max="9" width="11.42578125" style="2" hidden="1" customWidth="1"/>
    <col min="10" max="256" width="9.140625" style="2" customWidth="1"/>
  </cols>
  <sheetData>
    <row r="1" spans="1:7" x14ac:dyDescent="0.2">
      <c r="A1" s="2" t="str">
        <f>'1'!A1</f>
        <v>Naziv investicionog fonda: OAIF Future fund</v>
      </c>
    </row>
    <row r="2" spans="1:7" x14ac:dyDescent="0.2">
      <c r="A2" s="2" t="str">
        <f>'1'!A2</f>
        <v xml:space="preserve">Registarski broj investicionog fonda: </v>
      </c>
    </row>
    <row r="3" spans="1:7" x14ac:dyDescent="0.2">
      <c r="A3" s="2" t="str">
        <f>'1'!A3</f>
        <v>Naziv društva za upravljanje investicionim fondom: Društvo za upravljanje investicionim fondovima Kristal invest A.D. Banja Luka</v>
      </c>
    </row>
    <row r="4" spans="1:7" x14ac:dyDescent="0.2">
      <c r="A4" s="2" t="str">
        <f>'1'!A4</f>
        <v>Matični broj društva za upravljanje investicionim fondom: 01935615</v>
      </c>
    </row>
    <row r="5" spans="1:7" x14ac:dyDescent="0.2">
      <c r="A5" s="2" t="str">
        <f>'1'!A5</f>
        <v>JIB društva za upravljanje investicionim fondom: 4400819920004</v>
      </c>
    </row>
    <row r="6" spans="1:7" x14ac:dyDescent="0.2">
      <c r="A6" s="2" t="str">
        <f>'1'!A6</f>
        <v>JIB zatvorenog investicionog fonda: JP-M-6</v>
      </c>
    </row>
    <row r="9" spans="1:7" x14ac:dyDescent="0.2">
      <c r="A9" s="167" t="s">
        <v>347</v>
      </c>
      <c r="B9" s="167"/>
      <c r="C9" s="167"/>
      <c r="D9" s="167"/>
      <c r="E9" s="167"/>
      <c r="F9" s="167"/>
      <c r="G9" s="167"/>
    </row>
    <row r="10" spans="1:7" x14ac:dyDescent="0.2">
      <c r="A10" s="167" t="s">
        <v>7</v>
      </c>
      <c r="B10" s="167"/>
      <c r="C10" s="167"/>
      <c r="D10" s="167"/>
      <c r="E10" s="167"/>
      <c r="F10" s="167"/>
      <c r="G10" s="167"/>
    </row>
    <row r="11" spans="1:7" x14ac:dyDescent="0.2">
      <c r="B11" s="1"/>
      <c r="C11" s="1"/>
      <c r="D11" s="1"/>
      <c r="E11" s="1"/>
      <c r="F11" s="1"/>
      <c r="G11" s="1"/>
    </row>
    <row r="12" spans="1:7" x14ac:dyDescent="0.2">
      <c r="A12" s="14" t="s">
        <v>736</v>
      </c>
    </row>
    <row r="13" spans="1:7" x14ac:dyDescent="0.2">
      <c r="A13" s="14"/>
    </row>
    <row r="14" spans="1:7" s="21" customFormat="1" ht="38.25" customHeight="1" x14ac:dyDescent="0.2">
      <c r="A14" s="4" t="s">
        <v>10</v>
      </c>
      <c r="B14" s="4" t="s">
        <v>737</v>
      </c>
      <c r="C14" s="4" t="s">
        <v>731</v>
      </c>
      <c r="D14" s="4" t="s">
        <v>738</v>
      </c>
      <c r="E14" s="4" t="s">
        <v>739</v>
      </c>
      <c r="F14" s="4" t="s">
        <v>740</v>
      </c>
    </row>
    <row r="15" spans="1:7" x14ac:dyDescent="0.2">
      <c r="A15" s="95"/>
      <c r="B15" s="6"/>
      <c r="C15" s="96"/>
      <c r="D15" s="96"/>
      <c r="E15" s="13"/>
      <c r="F15" s="96"/>
    </row>
    <row r="16" spans="1:7" x14ac:dyDescent="0.2">
      <c r="A16" s="14"/>
    </row>
    <row r="17" spans="1:7" ht="37.5" customHeight="1" x14ac:dyDescent="0.2">
      <c r="A17" s="89" t="s">
        <v>161</v>
      </c>
      <c r="B17" s="89" t="s">
        <v>229</v>
      </c>
      <c r="D17" s="89" t="s">
        <v>163</v>
      </c>
      <c r="E17" s="192" t="s">
        <v>164</v>
      </c>
      <c r="F17" s="192"/>
      <c r="G17" s="192"/>
    </row>
    <row r="18" spans="1:7" ht="33" customHeight="1" x14ac:dyDescent="0.2">
      <c r="A18" s="89" t="s">
        <v>894</v>
      </c>
      <c r="B18" s="90" t="s">
        <v>165</v>
      </c>
      <c r="E18" s="158" t="s">
        <v>166</v>
      </c>
      <c r="F18" s="158"/>
      <c r="G18" s="158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67"/>
      <c r="D25" s="167"/>
      <c r="E25" s="167"/>
    </row>
    <row r="26" spans="1:7" x14ac:dyDescent="0.2">
      <c r="C26" s="167"/>
      <c r="D26" s="167"/>
      <c r="E26" s="167"/>
    </row>
    <row r="27" spans="1:7" x14ac:dyDescent="0.2">
      <c r="C27" s="167"/>
      <c r="D27" s="167"/>
      <c r="E27" s="167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4"/>
  <sheetViews>
    <sheetView view="pageBreakPreview" zoomScaleNormal="100" zoomScaleSheetLayoutView="100" workbookViewId="0">
      <selection activeCell="H23" sqref="H23"/>
    </sheetView>
  </sheetViews>
  <sheetFormatPr defaultColWidth="8" defaultRowHeight="12.75" customHeight="1" x14ac:dyDescent="0.2"/>
  <cols>
    <col min="1" max="1" width="8.85546875" style="2" customWidth="1"/>
    <col min="2" max="2" width="7.57031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7.28515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2:11" x14ac:dyDescent="0.2">
      <c r="B1" s="2" t="str">
        <f>'1'!A1</f>
        <v>Naziv investicionog fonda: OAIF Future fund</v>
      </c>
    </row>
    <row r="2" spans="2:11" x14ac:dyDescent="0.2">
      <c r="B2" s="2" t="str">
        <f>'1'!A2</f>
        <v xml:space="preserve">Registarski broj investicionog fonda: </v>
      </c>
      <c r="G2" s="97"/>
      <c r="H2" s="97"/>
      <c r="I2" s="97"/>
      <c r="J2" s="97"/>
      <c r="K2" s="97"/>
    </row>
    <row r="3" spans="2:11" x14ac:dyDescent="0.2">
      <c r="B3" s="2" t="str">
        <f>'1'!A3</f>
        <v>Naziv društva za upravljanje investicionim fondom: Društvo za upravljanje investicionim fondovima Kristal invest A.D. Banja Luka</v>
      </c>
      <c r="G3" s="97"/>
      <c r="H3" s="97"/>
      <c r="I3" s="97"/>
      <c r="J3" s="97"/>
      <c r="K3" s="97"/>
    </row>
    <row r="4" spans="2:11" x14ac:dyDescent="0.2">
      <c r="B4" s="2" t="str">
        <f>'1'!A4</f>
        <v>Matični broj društva za upravljanje investicionim fondom: 01935615</v>
      </c>
    </row>
    <row r="5" spans="2:11" x14ac:dyDescent="0.2">
      <c r="B5" s="2" t="str">
        <f>'1'!A5</f>
        <v>JIB društva za upravljanje investicionim fondom: 4400819920004</v>
      </c>
    </row>
    <row r="6" spans="2:11" x14ac:dyDescent="0.2">
      <c r="B6" s="2" t="str">
        <f>'1'!A6</f>
        <v>JIB zatvorenog investicionog fonda: JP-M-6</v>
      </c>
    </row>
    <row r="11" spans="2:11" x14ac:dyDescent="0.2">
      <c r="B11" s="167" t="s">
        <v>741</v>
      </c>
      <c r="C11" s="167"/>
      <c r="D11" s="167"/>
      <c r="E11" s="167"/>
    </row>
    <row r="12" spans="2:11" x14ac:dyDescent="0.2">
      <c r="B12" s="167" t="s">
        <v>742</v>
      </c>
      <c r="C12" s="167"/>
      <c r="D12" s="167"/>
      <c r="E12" s="167"/>
    </row>
    <row r="16" spans="2:11" ht="25.5" customHeight="1" x14ac:dyDescent="0.2">
      <c r="B16" s="4" t="s">
        <v>325</v>
      </c>
      <c r="C16" s="4" t="s">
        <v>350</v>
      </c>
      <c r="D16" s="4" t="s">
        <v>355</v>
      </c>
      <c r="E16" s="4" t="s">
        <v>357</v>
      </c>
    </row>
    <row r="17" spans="1:7" ht="15" customHeight="1" x14ac:dyDescent="0.2">
      <c r="B17" s="35">
        <v>1</v>
      </c>
      <c r="C17" s="9">
        <v>2</v>
      </c>
      <c r="D17" s="9">
        <v>3</v>
      </c>
      <c r="E17" s="9">
        <v>4</v>
      </c>
    </row>
    <row r="18" spans="1:7" ht="20.100000000000001" customHeight="1" x14ac:dyDescent="0.2">
      <c r="B18" s="4" t="s">
        <v>233</v>
      </c>
      <c r="C18" s="57" t="s">
        <v>743</v>
      </c>
      <c r="D18" s="88">
        <v>38113719.399999999</v>
      </c>
      <c r="E18" s="98">
        <v>68.260800000000003</v>
      </c>
    </row>
    <row r="19" spans="1:7" ht="20.100000000000001" customHeight="1" x14ac:dyDescent="0.2">
      <c r="B19" s="4" t="s">
        <v>235</v>
      </c>
      <c r="C19" s="57" t="s">
        <v>744</v>
      </c>
      <c r="D19" s="88">
        <v>4628336.95</v>
      </c>
      <c r="E19" s="98">
        <v>8.2891999999999992</v>
      </c>
    </row>
    <row r="20" spans="1:7" ht="20.100000000000001" customHeight="1" x14ac:dyDescent="0.2">
      <c r="B20" s="4" t="s">
        <v>237</v>
      </c>
      <c r="C20" s="57" t="s">
        <v>645</v>
      </c>
      <c r="D20" s="88"/>
      <c r="E20" s="98"/>
    </row>
    <row r="21" spans="1:7" ht="20.100000000000001" customHeight="1" x14ac:dyDescent="0.2">
      <c r="B21" s="4" t="s">
        <v>239</v>
      </c>
      <c r="C21" s="57" t="s">
        <v>745</v>
      </c>
      <c r="D21" s="88">
        <v>9100000</v>
      </c>
      <c r="E21" s="98">
        <v>16.297899999999998</v>
      </c>
    </row>
    <row r="22" spans="1:7" ht="20.100000000000001" customHeight="1" x14ac:dyDescent="0.2">
      <c r="B22" s="4" t="s">
        <v>241</v>
      </c>
      <c r="C22" s="57" t="s">
        <v>746</v>
      </c>
      <c r="D22" s="88">
        <v>2583659.1</v>
      </c>
      <c r="E22" s="98">
        <v>4.6273</v>
      </c>
    </row>
    <row r="23" spans="1:7" ht="20.100000000000001" customHeight="1" x14ac:dyDescent="0.2">
      <c r="B23" s="4" t="s">
        <v>243</v>
      </c>
      <c r="C23" s="57" t="s">
        <v>747</v>
      </c>
      <c r="D23" s="88">
        <v>1409735.78</v>
      </c>
      <c r="E23" s="98">
        <v>2.5247999999999999</v>
      </c>
    </row>
    <row r="24" spans="1:7" ht="20.100000000000001" customHeight="1" x14ac:dyDescent="0.2">
      <c r="B24" s="4"/>
      <c r="C24" s="57" t="s">
        <v>748</v>
      </c>
      <c r="D24" s="88">
        <f>SUM(D18:D23)</f>
        <v>55835451.230000004</v>
      </c>
      <c r="E24" s="98">
        <f>SUM(E18:E23)</f>
        <v>100</v>
      </c>
      <c r="F24" s="99"/>
    </row>
    <row r="25" spans="1:7" ht="24" customHeight="1" x14ac:dyDescent="0.2"/>
    <row r="26" spans="1:7" ht="31.5" customHeight="1" x14ac:dyDescent="0.2">
      <c r="A26" s="89" t="s">
        <v>161</v>
      </c>
      <c r="B26" s="89"/>
      <c r="C26" s="100"/>
      <c r="D26" s="89" t="s">
        <v>749</v>
      </c>
      <c r="E26" s="192" t="s">
        <v>164</v>
      </c>
      <c r="F26" s="192"/>
      <c r="G26" s="192"/>
    </row>
    <row r="27" spans="1:7" ht="35.25" customHeight="1" x14ac:dyDescent="0.2">
      <c r="A27" s="89" t="s">
        <v>894</v>
      </c>
      <c r="B27" s="89"/>
      <c r="C27" s="100"/>
      <c r="D27" s="90" t="s">
        <v>165</v>
      </c>
      <c r="E27" s="194" t="s">
        <v>166</v>
      </c>
      <c r="F27" s="194"/>
      <c r="G27" s="194"/>
    </row>
    <row r="28" spans="1:7" ht="14.25" customHeight="1" x14ac:dyDescent="0.2">
      <c r="A28" s="100"/>
      <c r="C28" s="100"/>
      <c r="D28" s="100"/>
      <c r="E28" s="100"/>
      <c r="F28" s="100"/>
      <c r="G28" s="100"/>
    </row>
    <row r="29" spans="1:7" x14ac:dyDescent="0.2">
      <c r="A29" s="100"/>
      <c r="B29" s="100"/>
      <c r="C29" s="100"/>
      <c r="D29" s="100"/>
      <c r="E29" s="100"/>
      <c r="F29" s="100"/>
      <c r="G29" s="100"/>
    </row>
    <row r="30" spans="1:7" x14ac:dyDescent="0.2">
      <c r="A30" s="100"/>
      <c r="B30" s="100"/>
      <c r="C30" s="100"/>
      <c r="D30" s="100"/>
      <c r="E30" s="100"/>
      <c r="F30" s="100"/>
      <c r="G30" s="100"/>
    </row>
    <row r="31" spans="1:7" x14ac:dyDescent="0.2">
      <c r="A31" s="100"/>
      <c r="B31" s="100"/>
      <c r="C31" s="100"/>
      <c r="D31" s="100"/>
      <c r="E31" s="100"/>
      <c r="F31" s="100"/>
      <c r="G31" s="100"/>
    </row>
    <row r="32" spans="1:7" x14ac:dyDescent="0.2">
      <c r="A32" s="100"/>
      <c r="B32" s="100"/>
      <c r="C32" s="100"/>
      <c r="D32" s="100"/>
      <c r="E32" s="100"/>
      <c r="F32" s="100"/>
      <c r="G32" s="100"/>
    </row>
    <row r="33" spans="1:7" x14ac:dyDescent="0.2">
      <c r="A33" s="100"/>
      <c r="B33" s="100"/>
      <c r="C33" s="100"/>
      <c r="D33" s="100"/>
      <c r="E33" s="100"/>
      <c r="F33" s="100"/>
      <c r="G33" s="100"/>
    </row>
    <row r="34" spans="1:7" x14ac:dyDescent="0.2">
      <c r="A34" s="100"/>
      <c r="B34" s="100"/>
      <c r="C34" s="100"/>
      <c r="D34" s="100"/>
      <c r="E34" s="100"/>
      <c r="F34" s="100"/>
      <c r="G34" s="100"/>
    </row>
    <row r="35" spans="1:7" x14ac:dyDescent="0.2">
      <c r="A35" s="100"/>
      <c r="B35" s="100"/>
      <c r="C35" s="100"/>
      <c r="D35" s="100"/>
      <c r="E35" s="100"/>
      <c r="F35" s="100"/>
      <c r="G35" s="100"/>
    </row>
    <row r="42" spans="1:7" ht="22.5" customHeight="1" x14ac:dyDescent="0.2">
      <c r="B42" s="167"/>
      <c r="C42" s="167"/>
      <c r="D42" s="167"/>
      <c r="E42" s="167"/>
    </row>
    <row r="43" spans="1:7" x14ac:dyDescent="0.2">
      <c r="B43" s="167"/>
      <c r="C43" s="167"/>
      <c r="D43" s="167"/>
      <c r="E43" s="167"/>
    </row>
    <row r="44" spans="1:7" x14ac:dyDescent="0.2">
      <c r="B44" s="167"/>
      <c r="C44" s="167"/>
      <c r="D44" s="167"/>
      <c r="E44" s="167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9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2"/>
  <sheetViews>
    <sheetView view="pageBreakPreview" zoomScaleNormal="100" zoomScaleSheetLayoutView="100" workbookViewId="0">
      <selection activeCell="I20" sqref="I20"/>
    </sheetView>
  </sheetViews>
  <sheetFormatPr defaultColWidth="8" defaultRowHeight="12.75" customHeight="1" x14ac:dyDescent="0.2"/>
  <cols>
    <col min="1" max="1" width="8.85546875" style="2" customWidth="1"/>
    <col min="2" max="2" width="18.140625" style="2" customWidth="1"/>
    <col min="3" max="3" width="29.28515625" style="2" customWidth="1"/>
    <col min="4" max="4" width="28.7109375" style="2" customWidth="1"/>
    <col min="5" max="5" width="22.42578125" style="2" customWidth="1"/>
    <col min="6" max="6" width="15.140625" style="2" customWidth="1"/>
    <col min="7" max="7" width="18.5703125" style="2" customWidth="1"/>
    <col min="8" max="8" width="15.42578125" style="2" customWidth="1"/>
    <col min="9" max="256" width="9.140625" style="2" customWidth="1"/>
  </cols>
  <sheetData>
    <row r="1" spans="1:11" x14ac:dyDescent="0.2">
      <c r="A1" s="2" t="str">
        <f>'1'!A1</f>
        <v>Naziv investicionog fonda: OAIF Future fund</v>
      </c>
    </row>
    <row r="2" spans="1:11" x14ac:dyDescent="0.2">
      <c r="A2" s="2" t="str">
        <f>'1'!A2</f>
        <v xml:space="preserve">Registarski broj investicionog fonda: </v>
      </c>
      <c r="G2" s="97"/>
      <c r="H2" s="97"/>
      <c r="I2" s="97"/>
      <c r="J2" s="97"/>
      <c r="K2" s="97"/>
    </row>
    <row r="3" spans="1:11" x14ac:dyDescent="0.2">
      <c r="A3" s="2" t="str">
        <f>'1'!A3</f>
        <v>Naziv društva za upravljanje investicionim fondom: Društvo za upravljanje investicionim fondovima Kristal invest A.D. Banja Luka</v>
      </c>
      <c r="G3" s="97"/>
      <c r="H3" s="97"/>
      <c r="I3" s="97"/>
      <c r="J3" s="97"/>
      <c r="K3" s="97"/>
    </row>
    <row r="4" spans="1:11" x14ac:dyDescent="0.2">
      <c r="A4" s="2" t="str">
        <f>'1'!A4</f>
        <v>Matični broj društva za upravljanje investicionim fondom: 01935615</v>
      </c>
    </row>
    <row r="5" spans="1:11" x14ac:dyDescent="0.2">
      <c r="A5" s="2" t="str">
        <f>'1'!A5</f>
        <v>JIB društva za upravljanje investicionim fondom: 4400819920004</v>
      </c>
    </row>
    <row r="6" spans="1:11" x14ac:dyDescent="0.2">
      <c r="A6" s="2" t="str">
        <f>'1'!A6</f>
        <v>JIB zatvorenog investicionog fonda: JP-M-6</v>
      </c>
    </row>
    <row r="11" spans="1:11" x14ac:dyDescent="0.2">
      <c r="B11" s="167" t="s">
        <v>750</v>
      </c>
      <c r="C11" s="167"/>
      <c r="D11" s="167"/>
      <c r="E11" s="167"/>
      <c r="F11" s="167"/>
      <c r="G11" s="167"/>
      <c r="H11" s="167"/>
    </row>
    <row r="12" spans="1:11" x14ac:dyDescent="0.2">
      <c r="B12" s="167" t="s">
        <v>751</v>
      </c>
      <c r="C12" s="167"/>
      <c r="D12" s="167"/>
      <c r="E12" s="167"/>
      <c r="F12" s="167"/>
      <c r="G12" s="167"/>
      <c r="H12" s="167"/>
    </row>
    <row r="15" spans="1:11" x14ac:dyDescent="0.2">
      <c r="B15" s="2" t="s">
        <v>752</v>
      </c>
    </row>
    <row r="16" spans="1:11" ht="38.25" customHeight="1" x14ac:dyDescent="0.2">
      <c r="B16" s="4" t="s">
        <v>753</v>
      </c>
      <c r="C16" s="4" t="s">
        <v>754</v>
      </c>
      <c r="D16" s="4" t="s">
        <v>731</v>
      </c>
      <c r="E16" s="4" t="s">
        <v>738</v>
      </c>
      <c r="F16" s="4" t="s">
        <v>755</v>
      </c>
      <c r="G16" s="4" t="s">
        <v>735</v>
      </c>
      <c r="H16" s="4" t="s">
        <v>756</v>
      </c>
    </row>
    <row r="17" spans="1:8" ht="15" customHeight="1" x14ac:dyDescent="0.2">
      <c r="B17" s="35"/>
      <c r="C17" s="9"/>
      <c r="D17" s="101"/>
      <c r="E17" s="101"/>
      <c r="F17" s="13"/>
      <c r="G17" s="13"/>
      <c r="H17" s="96"/>
    </row>
    <row r="18" spans="1:8" ht="20.100000000000001" customHeight="1" x14ac:dyDescent="0.2"/>
    <row r="19" spans="1:8" ht="20.100000000000001" customHeight="1" x14ac:dyDescent="0.2">
      <c r="B19" s="2" t="s">
        <v>757</v>
      </c>
    </row>
    <row r="20" spans="1:8" ht="45" customHeight="1" x14ac:dyDescent="0.2">
      <c r="B20" s="4" t="s">
        <v>753</v>
      </c>
      <c r="C20" s="4" t="s">
        <v>731</v>
      </c>
      <c r="D20" s="4" t="s">
        <v>738</v>
      </c>
      <c r="E20" s="4" t="s">
        <v>755</v>
      </c>
      <c r="F20" s="4" t="s">
        <v>735</v>
      </c>
    </row>
    <row r="21" spans="1:8" ht="20.100000000000001" customHeight="1" x14ac:dyDescent="0.2">
      <c r="B21" s="6"/>
      <c r="C21" s="6"/>
      <c r="D21" s="6"/>
      <c r="E21" s="6"/>
      <c r="F21" s="6"/>
    </row>
    <row r="22" spans="1:8" ht="20.100000000000001" customHeight="1" x14ac:dyDescent="0.2">
      <c r="B22" s="6"/>
      <c r="C22" s="6"/>
      <c r="D22" s="6"/>
      <c r="E22" s="6"/>
      <c r="F22" s="6"/>
    </row>
    <row r="23" spans="1:8" ht="20.100000000000001" customHeight="1" x14ac:dyDescent="0.2"/>
    <row r="24" spans="1:8" ht="31.5" customHeight="1" x14ac:dyDescent="0.2">
      <c r="A24" s="89" t="s">
        <v>161</v>
      </c>
      <c r="B24" s="89"/>
      <c r="C24" s="100"/>
      <c r="D24" s="89" t="s">
        <v>749</v>
      </c>
      <c r="E24" s="192" t="s">
        <v>164</v>
      </c>
      <c r="F24" s="192"/>
      <c r="G24" s="192"/>
    </row>
    <row r="25" spans="1:8" ht="35.25" customHeight="1" x14ac:dyDescent="0.2">
      <c r="A25" s="89" t="s">
        <v>894</v>
      </c>
      <c r="B25" s="89"/>
      <c r="C25" s="100"/>
      <c r="D25" s="90" t="s">
        <v>165</v>
      </c>
      <c r="E25" s="194" t="s">
        <v>166</v>
      </c>
      <c r="F25" s="194"/>
      <c r="G25" s="194"/>
    </row>
    <row r="26" spans="1:8" ht="14.25" customHeight="1" x14ac:dyDescent="0.2">
      <c r="A26" s="100"/>
      <c r="C26" s="100"/>
      <c r="D26" s="100"/>
      <c r="E26" s="100"/>
      <c r="F26" s="100"/>
      <c r="G26" s="100"/>
    </row>
    <row r="27" spans="1:8" x14ac:dyDescent="0.2">
      <c r="A27" s="100"/>
      <c r="B27" s="100"/>
      <c r="C27" s="100"/>
      <c r="D27" s="100"/>
      <c r="E27" s="100"/>
      <c r="F27" s="100"/>
      <c r="G27" s="100"/>
    </row>
    <row r="28" spans="1:8" x14ac:dyDescent="0.2">
      <c r="A28" s="100"/>
      <c r="B28" s="100"/>
      <c r="C28" s="100"/>
      <c r="D28" s="100"/>
      <c r="E28" s="100"/>
      <c r="F28" s="100"/>
      <c r="G28" s="100"/>
    </row>
    <row r="29" spans="1:8" x14ac:dyDescent="0.2">
      <c r="A29" s="100"/>
      <c r="B29" s="100"/>
      <c r="C29" s="100"/>
      <c r="D29" s="100"/>
      <c r="E29" s="100"/>
      <c r="F29" s="100"/>
      <c r="G29" s="100"/>
    </row>
    <row r="30" spans="1:8" x14ac:dyDescent="0.2">
      <c r="A30" s="100"/>
      <c r="B30" s="100"/>
      <c r="C30" s="100"/>
      <c r="D30" s="100"/>
      <c r="E30" s="100"/>
      <c r="F30" s="100"/>
      <c r="G30" s="100"/>
    </row>
    <row r="31" spans="1:8" x14ac:dyDescent="0.2">
      <c r="A31" s="100"/>
      <c r="B31" s="100"/>
      <c r="C31" s="100"/>
      <c r="D31" s="100"/>
      <c r="E31" s="100"/>
      <c r="F31" s="100"/>
      <c r="G31" s="100"/>
    </row>
    <row r="32" spans="1:8" x14ac:dyDescent="0.2">
      <c r="A32" s="100"/>
      <c r="B32" s="100"/>
      <c r="C32" s="100"/>
      <c r="D32" s="100"/>
      <c r="E32" s="100"/>
      <c r="F32" s="100"/>
      <c r="G32" s="100"/>
    </row>
    <row r="33" spans="1:7" x14ac:dyDescent="0.2">
      <c r="A33" s="100"/>
      <c r="B33" s="100"/>
      <c r="C33" s="100"/>
      <c r="D33" s="100"/>
      <c r="E33" s="100"/>
      <c r="F33" s="100"/>
      <c r="G33" s="100"/>
    </row>
    <row r="40" spans="1:7" ht="22.5" customHeight="1" x14ac:dyDescent="0.2">
      <c r="B40" s="167"/>
      <c r="C40" s="167"/>
      <c r="D40" s="167"/>
      <c r="E40" s="167"/>
    </row>
    <row r="41" spans="1:7" x14ac:dyDescent="0.2">
      <c r="B41" s="167"/>
      <c r="C41" s="167"/>
      <c r="D41" s="167"/>
      <c r="E41" s="167"/>
    </row>
    <row r="42" spans="1:7" x14ac:dyDescent="0.2">
      <c r="B42" s="167"/>
      <c r="C42" s="167"/>
      <c r="D42" s="167"/>
      <c r="E42" s="167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91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Q149"/>
  <sheetViews>
    <sheetView view="pageBreakPreview" topLeftCell="A124" zoomScaleNormal="100" zoomScaleSheetLayoutView="100" workbookViewId="0">
      <selection activeCell="B147" sqref="B147:E149"/>
    </sheetView>
  </sheetViews>
  <sheetFormatPr defaultColWidth="8" defaultRowHeight="12.75" customHeight="1" x14ac:dyDescent="0.2"/>
  <cols>
    <col min="1" max="1" width="12.42578125" style="2" customWidth="1"/>
    <col min="2" max="2" width="32.28515625" style="2" customWidth="1"/>
    <col min="3" max="3" width="13.85546875" style="102" customWidth="1"/>
    <col min="4" max="4" width="17.5703125" style="2" customWidth="1"/>
    <col min="5" max="5" width="18.28515625" style="2" customWidth="1"/>
    <col min="6" max="6" width="16.28515625" style="2" customWidth="1"/>
    <col min="7" max="251" width="9.140625" style="2" customWidth="1"/>
  </cols>
  <sheetData>
    <row r="1" spans="1:6" x14ac:dyDescent="0.2">
      <c r="A1" s="2" t="str">
        <f>'2'!A1</f>
        <v>Naziv investicionog fonda: OAIF Future fund</v>
      </c>
    </row>
    <row r="2" spans="1:6" x14ac:dyDescent="0.2">
      <c r="A2" s="2" t="str">
        <f>'2'!A2</f>
        <v xml:space="preserve">Registarski broj investicionog fonda: </v>
      </c>
    </row>
    <row r="3" spans="1:6" x14ac:dyDescent="0.2">
      <c r="A3" s="2" t="str">
        <f>'2'!A3</f>
        <v>Naziv društva za upravljanje investicionim fondom: Društvo za upravljanje investicionim fondovima Kristal invest A.D. Banja Luka</v>
      </c>
    </row>
    <row r="4" spans="1:6" x14ac:dyDescent="0.2">
      <c r="A4" s="2" t="str">
        <f>'2'!A4</f>
        <v>Matični broj društva za upravljanje investicionim fondom: 01935615</v>
      </c>
    </row>
    <row r="5" spans="1:6" x14ac:dyDescent="0.2">
      <c r="A5" s="2" t="str">
        <f>'2'!A5</f>
        <v>JIB društva za upravljanje investicionim fondom: 4400819920004</v>
      </c>
    </row>
    <row r="6" spans="1:6" x14ac:dyDescent="0.2">
      <c r="A6" s="2" t="str">
        <f>'2'!A6</f>
        <v>JIB zatvorenog investicionog fonda: JP-M-6</v>
      </c>
    </row>
    <row r="8" spans="1:6" ht="13.5" customHeight="1" x14ac:dyDescent="0.2">
      <c r="A8" s="167" t="s">
        <v>758</v>
      </c>
      <c r="B8" s="167"/>
      <c r="C8" s="167"/>
      <c r="D8" s="167"/>
      <c r="E8" s="167"/>
      <c r="F8" s="167"/>
    </row>
    <row r="9" spans="1:6" ht="13.5" customHeight="1" x14ac:dyDescent="0.2">
      <c r="A9" s="202" t="s">
        <v>759</v>
      </c>
      <c r="B9" s="203"/>
      <c r="C9" s="203"/>
      <c r="D9" s="203"/>
      <c r="E9" s="203"/>
      <c r="F9" s="204"/>
    </row>
    <row r="10" spans="1:6" x14ac:dyDescent="0.2">
      <c r="A10" s="1"/>
      <c r="B10" s="1"/>
      <c r="C10" s="1"/>
      <c r="D10" s="1"/>
      <c r="E10" s="1"/>
      <c r="F10" s="1"/>
    </row>
    <row r="11" spans="1:6" x14ac:dyDescent="0.2">
      <c r="A11" s="2" t="s">
        <v>760</v>
      </c>
    </row>
    <row r="12" spans="1:6" ht="14.25" customHeight="1" x14ac:dyDescent="0.2">
      <c r="A12" s="195" t="s">
        <v>761</v>
      </c>
      <c r="B12" s="195" t="s">
        <v>762</v>
      </c>
      <c r="C12" s="198" t="s">
        <v>763</v>
      </c>
      <c r="D12" s="195" t="s">
        <v>525</v>
      </c>
      <c r="E12" s="195" t="s">
        <v>764</v>
      </c>
      <c r="F12" s="195" t="s">
        <v>765</v>
      </c>
    </row>
    <row r="13" spans="1:6" ht="39" customHeight="1" x14ac:dyDescent="0.2">
      <c r="A13" s="196"/>
      <c r="B13" s="196"/>
      <c r="C13" s="199"/>
      <c r="D13" s="196"/>
      <c r="E13" s="196"/>
      <c r="F13" s="196"/>
    </row>
    <row r="14" spans="1:6" ht="15.75" customHeight="1" x14ac:dyDescent="0.2">
      <c r="A14" s="9">
        <v>1</v>
      </c>
      <c r="B14" s="9">
        <v>2</v>
      </c>
      <c r="C14" s="103">
        <v>3</v>
      </c>
      <c r="D14" s="9">
        <v>4</v>
      </c>
      <c r="E14" s="9">
        <v>5</v>
      </c>
      <c r="F14" s="9">
        <v>6</v>
      </c>
    </row>
    <row r="15" spans="1:6" ht="24.75" customHeight="1" x14ac:dyDescent="0.2">
      <c r="A15" s="104"/>
      <c r="B15" s="12" t="s">
        <v>766</v>
      </c>
      <c r="C15" s="105"/>
      <c r="D15" s="105">
        <v>13818613.4913</v>
      </c>
      <c r="E15" s="105">
        <v>16750121.4968</v>
      </c>
      <c r="F15" s="105">
        <v>2931508.0055</v>
      </c>
    </row>
    <row r="16" spans="1:6" ht="24.75" customHeight="1" x14ac:dyDescent="0.2">
      <c r="A16" s="104"/>
      <c r="B16" s="12" t="s">
        <v>361</v>
      </c>
      <c r="C16" s="105"/>
      <c r="D16" s="105">
        <v>6664091.8982999995</v>
      </c>
      <c r="E16" s="105">
        <v>8529333.9000000004</v>
      </c>
      <c r="F16" s="105">
        <v>1865242.0016999999</v>
      </c>
    </row>
    <row r="17" spans="1:6" ht="24.75" customHeight="1" x14ac:dyDescent="0.2">
      <c r="A17" s="104"/>
      <c r="B17" s="12" t="s">
        <v>369</v>
      </c>
      <c r="C17" s="105"/>
      <c r="D17" s="105">
        <v>6664091.8982999995</v>
      </c>
      <c r="E17" s="105">
        <v>8529333.9000000004</v>
      </c>
      <c r="F17" s="105">
        <v>1865242.0016999999</v>
      </c>
    </row>
    <row r="18" spans="1:6" ht="24.75" customHeight="1" x14ac:dyDescent="0.2">
      <c r="A18" s="104">
        <v>44230</v>
      </c>
      <c r="B18" s="12" t="s">
        <v>767</v>
      </c>
      <c r="C18" s="105">
        <v>3360017</v>
      </c>
      <c r="D18" s="105">
        <v>4468822.6100000003</v>
      </c>
      <c r="E18" s="105">
        <v>4872024.6500000004</v>
      </c>
      <c r="F18" s="105">
        <v>403202.04</v>
      </c>
    </row>
    <row r="19" spans="1:6" ht="24.75" customHeight="1" x14ac:dyDescent="0.2">
      <c r="A19" s="104">
        <v>44383</v>
      </c>
      <c r="B19" s="12" t="s">
        <v>768</v>
      </c>
      <c r="C19" s="105">
        <v>740201</v>
      </c>
      <c r="D19" s="105">
        <v>1205269.2882999999</v>
      </c>
      <c r="E19" s="105">
        <v>2590703.5</v>
      </c>
      <c r="F19" s="105">
        <v>1385434.2117000001</v>
      </c>
    </row>
    <row r="20" spans="1:6" ht="24.75" customHeight="1" x14ac:dyDescent="0.2">
      <c r="A20" s="104">
        <v>44228</v>
      </c>
      <c r="B20" s="12" t="s">
        <v>399</v>
      </c>
      <c r="C20" s="105">
        <v>101</v>
      </c>
      <c r="D20" s="105">
        <v>99.99</v>
      </c>
      <c r="E20" s="105">
        <v>106.05</v>
      </c>
      <c r="F20" s="105">
        <v>6.06</v>
      </c>
    </row>
    <row r="21" spans="1:6" ht="24.75" customHeight="1" x14ac:dyDescent="0.2">
      <c r="A21" s="104">
        <v>44287</v>
      </c>
      <c r="B21" s="12" t="s">
        <v>399</v>
      </c>
      <c r="C21" s="105">
        <v>30258</v>
      </c>
      <c r="D21" s="105">
        <v>29955.42</v>
      </c>
      <c r="E21" s="105">
        <v>31468.32</v>
      </c>
      <c r="F21" s="105">
        <v>1512.9</v>
      </c>
    </row>
    <row r="22" spans="1:6" ht="24.75" customHeight="1" x14ac:dyDescent="0.2">
      <c r="A22" s="104">
        <v>44287</v>
      </c>
      <c r="B22" s="12" t="s">
        <v>399</v>
      </c>
      <c r="C22" s="105">
        <v>30256</v>
      </c>
      <c r="D22" s="105">
        <v>29953.439999999999</v>
      </c>
      <c r="E22" s="105">
        <v>31466.240000000002</v>
      </c>
      <c r="F22" s="105">
        <v>1512.8</v>
      </c>
    </row>
    <row r="23" spans="1:6" ht="24.75" customHeight="1" x14ac:dyDescent="0.2">
      <c r="A23" s="104">
        <v>44288</v>
      </c>
      <c r="B23" s="12" t="s">
        <v>399</v>
      </c>
      <c r="C23" s="105">
        <v>14986</v>
      </c>
      <c r="D23" s="105">
        <v>14836.14</v>
      </c>
      <c r="E23" s="105">
        <v>15585.44</v>
      </c>
      <c r="F23" s="105">
        <v>749.3</v>
      </c>
    </row>
    <row r="24" spans="1:6" ht="24.75" customHeight="1" x14ac:dyDescent="0.2">
      <c r="A24" s="104">
        <v>44411</v>
      </c>
      <c r="B24" s="12" t="s">
        <v>399</v>
      </c>
      <c r="C24" s="105">
        <v>5630</v>
      </c>
      <c r="D24" s="105">
        <v>5573.7</v>
      </c>
      <c r="E24" s="105">
        <v>6193</v>
      </c>
      <c r="F24" s="105">
        <v>619.29999999999995</v>
      </c>
    </row>
    <row r="25" spans="1:6" ht="24.75" customHeight="1" x14ac:dyDescent="0.2">
      <c r="A25" s="104">
        <v>44231</v>
      </c>
      <c r="B25" s="12" t="s">
        <v>399</v>
      </c>
      <c r="C25" s="105">
        <v>31549</v>
      </c>
      <c r="D25" s="105">
        <v>31233.51</v>
      </c>
      <c r="E25" s="105">
        <v>33126.449999999997</v>
      </c>
      <c r="F25" s="105">
        <v>1892.94</v>
      </c>
    </row>
    <row r="26" spans="1:6" ht="24.75" customHeight="1" x14ac:dyDescent="0.2">
      <c r="A26" s="104">
        <v>44231</v>
      </c>
      <c r="B26" s="12" t="s">
        <v>399</v>
      </c>
      <c r="C26" s="105">
        <v>16451</v>
      </c>
      <c r="D26" s="105">
        <v>16286.49</v>
      </c>
      <c r="E26" s="105">
        <v>17273.55</v>
      </c>
      <c r="F26" s="105">
        <v>987.06</v>
      </c>
    </row>
    <row r="27" spans="1:6" ht="24.75" customHeight="1" x14ac:dyDescent="0.2">
      <c r="A27" s="104">
        <v>44412</v>
      </c>
      <c r="B27" s="12" t="s">
        <v>399</v>
      </c>
      <c r="C27" s="105">
        <v>27563</v>
      </c>
      <c r="D27" s="105">
        <v>27287.37</v>
      </c>
      <c r="E27" s="105">
        <v>30319.3</v>
      </c>
      <c r="F27" s="105">
        <v>3031.93</v>
      </c>
    </row>
    <row r="28" spans="1:6" ht="24.75" customHeight="1" x14ac:dyDescent="0.2">
      <c r="A28" s="104">
        <v>44232</v>
      </c>
      <c r="B28" s="12" t="s">
        <v>399</v>
      </c>
      <c r="C28" s="105">
        <v>1388</v>
      </c>
      <c r="D28" s="105">
        <v>1374.12</v>
      </c>
      <c r="E28" s="105">
        <v>1457.4</v>
      </c>
      <c r="F28" s="105">
        <v>83.28</v>
      </c>
    </row>
    <row r="29" spans="1:6" ht="24.75" customHeight="1" x14ac:dyDescent="0.2">
      <c r="A29" s="104">
        <v>44323</v>
      </c>
      <c r="B29" s="12" t="s">
        <v>399</v>
      </c>
      <c r="C29" s="105">
        <v>7453</v>
      </c>
      <c r="D29" s="105">
        <v>7378.47</v>
      </c>
      <c r="E29" s="105">
        <v>7751.12</v>
      </c>
      <c r="F29" s="105">
        <v>372.65</v>
      </c>
    </row>
    <row r="30" spans="1:6" ht="24.75" customHeight="1" x14ac:dyDescent="0.2">
      <c r="A30" s="104">
        <v>44446</v>
      </c>
      <c r="B30" s="12" t="s">
        <v>399</v>
      </c>
      <c r="C30" s="105">
        <v>102900</v>
      </c>
      <c r="D30" s="105">
        <v>101871</v>
      </c>
      <c r="E30" s="105">
        <v>115248</v>
      </c>
      <c r="F30" s="105">
        <v>13377</v>
      </c>
    </row>
    <row r="31" spans="1:6" ht="24.75" customHeight="1" x14ac:dyDescent="0.2">
      <c r="A31" s="104">
        <v>44447</v>
      </c>
      <c r="B31" s="12" t="s">
        <v>399</v>
      </c>
      <c r="C31" s="105">
        <v>80000</v>
      </c>
      <c r="D31" s="105">
        <v>79200</v>
      </c>
      <c r="E31" s="105">
        <v>89600</v>
      </c>
      <c r="F31" s="105">
        <v>10400</v>
      </c>
    </row>
    <row r="32" spans="1:6" ht="24.75" customHeight="1" x14ac:dyDescent="0.2">
      <c r="A32" s="104">
        <v>44264</v>
      </c>
      <c r="B32" s="12" t="s">
        <v>399</v>
      </c>
      <c r="C32" s="105">
        <v>15000</v>
      </c>
      <c r="D32" s="105">
        <v>14850</v>
      </c>
      <c r="E32" s="105">
        <v>15450</v>
      </c>
      <c r="F32" s="105">
        <v>600</v>
      </c>
    </row>
    <row r="33" spans="1:6" ht="24.75" customHeight="1" x14ac:dyDescent="0.2">
      <c r="A33" s="104">
        <v>44264</v>
      </c>
      <c r="B33" s="12" t="s">
        <v>399</v>
      </c>
      <c r="C33" s="105">
        <v>22500</v>
      </c>
      <c r="D33" s="105">
        <v>22275</v>
      </c>
      <c r="E33" s="105">
        <v>23175</v>
      </c>
      <c r="F33" s="105">
        <v>900</v>
      </c>
    </row>
    <row r="34" spans="1:6" ht="24.75" customHeight="1" x14ac:dyDescent="0.2">
      <c r="A34" s="104">
        <v>44417</v>
      </c>
      <c r="B34" s="12" t="s">
        <v>399</v>
      </c>
      <c r="C34" s="105">
        <v>34594</v>
      </c>
      <c r="D34" s="105">
        <v>34248.06</v>
      </c>
      <c r="E34" s="105">
        <v>38053.4</v>
      </c>
      <c r="F34" s="105">
        <v>3805.34</v>
      </c>
    </row>
    <row r="35" spans="1:6" ht="24.75" customHeight="1" x14ac:dyDescent="0.2">
      <c r="A35" s="104">
        <v>44265</v>
      </c>
      <c r="B35" s="12" t="s">
        <v>399</v>
      </c>
      <c r="C35" s="105">
        <v>35000</v>
      </c>
      <c r="D35" s="105">
        <v>34650</v>
      </c>
      <c r="E35" s="105">
        <v>36050</v>
      </c>
      <c r="F35" s="105">
        <v>1400</v>
      </c>
    </row>
    <row r="36" spans="1:6" ht="24.75" customHeight="1" x14ac:dyDescent="0.2">
      <c r="A36" s="104">
        <v>44326</v>
      </c>
      <c r="B36" s="12" t="s">
        <v>399</v>
      </c>
      <c r="C36" s="105">
        <v>20774</v>
      </c>
      <c r="D36" s="105">
        <v>20566.259999999998</v>
      </c>
      <c r="E36" s="105">
        <v>21604.959999999999</v>
      </c>
      <c r="F36" s="105">
        <v>1038.7</v>
      </c>
    </row>
    <row r="37" spans="1:6" ht="24.75" customHeight="1" x14ac:dyDescent="0.2">
      <c r="A37" s="104">
        <v>44418</v>
      </c>
      <c r="B37" s="12" t="s">
        <v>399</v>
      </c>
      <c r="C37" s="105">
        <v>15286</v>
      </c>
      <c r="D37" s="105">
        <v>15133.14</v>
      </c>
      <c r="E37" s="105">
        <v>16814.599999999999</v>
      </c>
      <c r="F37" s="105">
        <v>1681.46</v>
      </c>
    </row>
    <row r="38" spans="1:6" ht="24.75" customHeight="1" x14ac:dyDescent="0.2">
      <c r="A38" s="104">
        <v>44418</v>
      </c>
      <c r="B38" s="12" t="s">
        <v>399</v>
      </c>
      <c r="C38" s="105">
        <v>22569</v>
      </c>
      <c r="D38" s="105">
        <v>22343.31</v>
      </c>
      <c r="E38" s="105">
        <v>24825.9</v>
      </c>
      <c r="F38" s="105">
        <v>2482.59</v>
      </c>
    </row>
    <row r="39" spans="1:6" ht="24.75" customHeight="1" x14ac:dyDescent="0.2">
      <c r="A39" s="104">
        <v>44266</v>
      </c>
      <c r="B39" s="12" t="s">
        <v>399</v>
      </c>
      <c r="C39" s="105">
        <v>38541</v>
      </c>
      <c r="D39" s="105">
        <v>38155.589999999997</v>
      </c>
      <c r="E39" s="105">
        <v>39697.230000000003</v>
      </c>
      <c r="F39" s="105">
        <v>1541.64</v>
      </c>
    </row>
    <row r="40" spans="1:6" ht="24.75" customHeight="1" x14ac:dyDescent="0.2">
      <c r="A40" s="104">
        <v>44267</v>
      </c>
      <c r="B40" s="12" t="s">
        <v>399</v>
      </c>
      <c r="C40" s="105">
        <v>21748</v>
      </c>
      <c r="D40" s="105">
        <v>21530.52</v>
      </c>
      <c r="E40" s="105">
        <v>22400.44</v>
      </c>
      <c r="F40" s="105">
        <v>869.92</v>
      </c>
    </row>
    <row r="41" spans="1:6" ht="24.75" customHeight="1" x14ac:dyDescent="0.2">
      <c r="A41" s="104">
        <v>44267</v>
      </c>
      <c r="B41" s="12" t="s">
        <v>399</v>
      </c>
      <c r="C41" s="105">
        <v>15000</v>
      </c>
      <c r="D41" s="105">
        <v>14850</v>
      </c>
      <c r="E41" s="105">
        <v>15450</v>
      </c>
      <c r="F41" s="105">
        <v>600</v>
      </c>
    </row>
    <row r="42" spans="1:6" ht="24.75" customHeight="1" x14ac:dyDescent="0.2">
      <c r="A42" s="104">
        <v>44329</v>
      </c>
      <c r="B42" s="12" t="s">
        <v>399</v>
      </c>
      <c r="C42" s="105">
        <v>5000</v>
      </c>
      <c r="D42" s="105">
        <v>4950</v>
      </c>
      <c r="E42" s="105">
        <v>5250</v>
      </c>
      <c r="F42" s="105">
        <v>300</v>
      </c>
    </row>
    <row r="43" spans="1:6" ht="24.75" customHeight="1" x14ac:dyDescent="0.2">
      <c r="A43" s="104">
        <v>44421</v>
      </c>
      <c r="B43" s="12" t="s">
        <v>399</v>
      </c>
      <c r="C43" s="105">
        <v>29532</v>
      </c>
      <c r="D43" s="105">
        <v>29236.68</v>
      </c>
      <c r="E43" s="105">
        <v>32780.519999999997</v>
      </c>
      <c r="F43" s="105">
        <v>3543.84</v>
      </c>
    </row>
    <row r="44" spans="1:6" ht="24.75" customHeight="1" x14ac:dyDescent="0.2">
      <c r="A44" s="104">
        <v>44270</v>
      </c>
      <c r="B44" s="12" t="s">
        <v>399</v>
      </c>
      <c r="C44" s="105">
        <v>8256</v>
      </c>
      <c r="D44" s="105">
        <v>8173.44</v>
      </c>
      <c r="E44" s="105">
        <v>8503.68</v>
      </c>
      <c r="F44" s="105">
        <v>330.24</v>
      </c>
    </row>
    <row r="45" spans="1:6" ht="24.75" customHeight="1" x14ac:dyDescent="0.2">
      <c r="A45" s="104">
        <v>44270</v>
      </c>
      <c r="B45" s="12" t="s">
        <v>399</v>
      </c>
      <c r="C45" s="105">
        <v>8000</v>
      </c>
      <c r="D45" s="105">
        <v>7920</v>
      </c>
      <c r="E45" s="105">
        <v>8240</v>
      </c>
      <c r="F45" s="105">
        <v>320</v>
      </c>
    </row>
    <row r="46" spans="1:6" ht="24.75" customHeight="1" x14ac:dyDescent="0.2">
      <c r="A46" s="104">
        <v>44270</v>
      </c>
      <c r="B46" s="12" t="s">
        <v>399</v>
      </c>
      <c r="C46" s="105">
        <v>25000</v>
      </c>
      <c r="D46" s="105">
        <v>24750</v>
      </c>
      <c r="E46" s="105">
        <v>25750</v>
      </c>
      <c r="F46" s="105">
        <v>1000</v>
      </c>
    </row>
    <row r="47" spans="1:6" ht="24.75" customHeight="1" x14ac:dyDescent="0.2">
      <c r="A47" s="104">
        <v>44302</v>
      </c>
      <c r="B47" s="12" t="s">
        <v>399</v>
      </c>
      <c r="C47" s="105">
        <v>8535</v>
      </c>
      <c r="D47" s="105">
        <v>8449.65</v>
      </c>
      <c r="E47" s="105">
        <v>8876.4</v>
      </c>
      <c r="F47" s="105">
        <v>426.75</v>
      </c>
    </row>
    <row r="48" spans="1:6" ht="24.75" customHeight="1" x14ac:dyDescent="0.2">
      <c r="A48" s="104">
        <v>44244</v>
      </c>
      <c r="B48" s="12" t="s">
        <v>399</v>
      </c>
      <c r="C48" s="105">
        <v>4903</v>
      </c>
      <c r="D48" s="105">
        <v>4853.97</v>
      </c>
      <c r="E48" s="105">
        <v>5148.1499999999996</v>
      </c>
      <c r="F48" s="105">
        <v>294.18</v>
      </c>
    </row>
    <row r="49" spans="1:6" ht="24.75" customHeight="1" x14ac:dyDescent="0.2">
      <c r="A49" s="104">
        <v>44333</v>
      </c>
      <c r="B49" s="12" t="s">
        <v>399</v>
      </c>
      <c r="C49" s="105">
        <v>49578</v>
      </c>
      <c r="D49" s="105">
        <v>49082.22</v>
      </c>
      <c r="E49" s="105">
        <v>52056.9</v>
      </c>
      <c r="F49" s="105">
        <v>2974.68</v>
      </c>
    </row>
    <row r="50" spans="1:6" ht="24.75" customHeight="1" x14ac:dyDescent="0.2">
      <c r="A50" s="104">
        <v>44425</v>
      </c>
      <c r="B50" s="12" t="s">
        <v>399</v>
      </c>
      <c r="C50" s="105">
        <v>6330</v>
      </c>
      <c r="D50" s="105">
        <v>6266.7</v>
      </c>
      <c r="E50" s="105">
        <v>7089.6</v>
      </c>
      <c r="F50" s="105">
        <v>822.9</v>
      </c>
    </row>
    <row r="51" spans="1:6" ht="24.75" customHeight="1" x14ac:dyDescent="0.2">
      <c r="A51" s="104">
        <v>44245</v>
      </c>
      <c r="B51" s="12" t="s">
        <v>399</v>
      </c>
      <c r="C51" s="105">
        <v>2705</v>
      </c>
      <c r="D51" s="105">
        <v>2677.95</v>
      </c>
      <c r="E51" s="105">
        <v>2840.25</v>
      </c>
      <c r="F51" s="105">
        <v>162.30000000000001</v>
      </c>
    </row>
    <row r="52" spans="1:6" ht="24.75" customHeight="1" x14ac:dyDescent="0.2">
      <c r="A52" s="104">
        <v>44334</v>
      </c>
      <c r="B52" s="12" t="s">
        <v>399</v>
      </c>
      <c r="C52" s="105">
        <v>165</v>
      </c>
      <c r="D52" s="105">
        <v>163.35</v>
      </c>
      <c r="E52" s="105">
        <v>173.25</v>
      </c>
      <c r="F52" s="105">
        <v>9.9</v>
      </c>
    </row>
    <row r="53" spans="1:6" ht="24.75" customHeight="1" x14ac:dyDescent="0.2">
      <c r="A53" s="104">
        <v>44246</v>
      </c>
      <c r="B53" s="12" t="s">
        <v>399</v>
      </c>
      <c r="C53" s="105">
        <v>800</v>
      </c>
      <c r="D53" s="105">
        <v>792</v>
      </c>
      <c r="E53" s="105">
        <v>840</v>
      </c>
      <c r="F53" s="105">
        <v>48</v>
      </c>
    </row>
    <row r="54" spans="1:6" ht="24.75" customHeight="1" x14ac:dyDescent="0.2">
      <c r="A54" s="104">
        <v>44305</v>
      </c>
      <c r="B54" s="12" t="s">
        <v>399</v>
      </c>
      <c r="C54" s="105">
        <v>3900</v>
      </c>
      <c r="D54" s="105">
        <v>3861</v>
      </c>
      <c r="E54" s="105">
        <v>4056</v>
      </c>
      <c r="F54" s="105">
        <v>195</v>
      </c>
    </row>
    <row r="55" spans="1:6" ht="24.75" customHeight="1" x14ac:dyDescent="0.2">
      <c r="A55" s="104">
        <v>44306</v>
      </c>
      <c r="B55" s="12" t="s">
        <v>399</v>
      </c>
      <c r="C55" s="105">
        <v>10000</v>
      </c>
      <c r="D55" s="105">
        <v>9900</v>
      </c>
      <c r="E55" s="105">
        <v>10400</v>
      </c>
      <c r="F55" s="105">
        <v>500</v>
      </c>
    </row>
    <row r="56" spans="1:6" ht="24.75" customHeight="1" x14ac:dyDescent="0.2">
      <c r="A56" s="104">
        <v>44307</v>
      </c>
      <c r="B56" s="12" t="s">
        <v>399</v>
      </c>
      <c r="C56" s="105">
        <v>103</v>
      </c>
      <c r="D56" s="105">
        <v>101.97</v>
      </c>
      <c r="E56" s="105">
        <v>107.12</v>
      </c>
      <c r="F56" s="105">
        <v>5.15</v>
      </c>
    </row>
    <row r="57" spans="1:6" ht="24.75" customHeight="1" x14ac:dyDescent="0.2">
      <c r="A57" s="104">
        <v>44249</v>
      </c>
      <c r="B57" s="12" t="s">
        <v>399</v>
      </c>
      <c r="C57" s="105">
        <v>27627</v>
      </c>
      <c r="D57" s="105">
        <v>27350.73</v>
      </c>
      <c r="E57" s="105">
        <v>29008.35</v>
      </c>
      <c r="F57" s="105">
        <v>1657.62</v>
      </c>
    </row>
    <row r="58" spans="1:6" ht="24.75" customHeight="1" x14ac:dyDescent="0.2">
      <c r="A58" s="104">
        <v>44249</v>
      </c>
      <c r="B58" s="12" t="s">
        <v>399</v>
      </c>
      <c r="C58" s="105">
        <v>11863</v>
      </c>
      <c r="D58" s="105">
        <v>11744.37</v>
      </c>
      <c r="E58" s="105">
        <v>12456.15</v>
      </c>
      <c r="F58" s="105">
        <v>711.78</v>
      </c>
    </row>
    <row r="59" spans="1:6" ht="24.75" customHeight="1" x14ac:dyDescent="0.2">
      <c r="A59" s="104">
        <v>44277</v>
      </c>
      <c r="B59" s="12" t="s">
        <v>399</v>
      </c>
      <c r="C59" s="105">
        <v>27466</v>
      </c>
      <c r="D59" s="105">
        <v>27191.34</v>
      </c>
      <c r="E59" s="105">
        <v>28289.98</v>
      </c>
      <c r="F59" s="105">
        <v>1098.6400000000001</v>
      </c>
    </row>
    <row r="60" spans="1:6" ht="24.75" customHeight="1" x14ac:dyDescent="0.2">
      <c r="A60" s="104">
        <v>44250</v>
      </c>
      <c r="B60" s="12" t="s">
        <v>399</v>
      </c>
      <c r="C60" s="105">
        <v>1329</v>
      </c>
      <c r="D60" s="105">
        <v>1315.71</v>
      </c>
      <c r="E60" s="105">
        <v>1395.45</v>
      </c>
      <c r="F60" s="105">
        <v>79.739999999999995</v>
      </c>
    </row>
    <row r="61" spans="1:6" ht="24.75" customHeight="1" x14ac:dyDescent="0.2">
      <c r="A61" s="104">
        <v>44250</v>
      </c>
      <c r="B61" s="12" t="s">
        <v>399</v>
      </c>
      <c r="C61" s="105">
        <v>26597</v>
      </c>
      <c r="D61" s="105">
        <v>26331.03</v>
      </c>
      <c r="E61" s="105">
        <v>27926.85</v>
      </c>
      <c r="F61" s="105">
        <v>1595.82</v>
      </c>
    </row>
    <row r="62" spans="1:6" ht="24.75" customHeight="1" x14ac:dyDescent="0.2">
      <c r="A62" s="104">
        <v>44278</v>
      </c>
      <c r="B62" s="12" t="s">
        <v>399</v>
      </c>
      <c r="C62" s="105">
        <v>4311</v>
      </c>
      <c r="D62" s="105">
        <v>4267.8900000000003</v>
      </c>
      <c r="E62" s="105">
        <v>4440.33</v>
      </c>
      <c r="F62" s="105">
        <v>172.44</v>
      </c>
    </row>
    <row r="63" spans="1:6" ht="24.75" customHeight="1" x14ac:dyDescent="0.2">
      <c r="A63" s="104">
        <v>44279</v>
      </c>
      <c r="B63" s="12" t="s">
        <v>399</v>
      </c>
      <c r="C63" s="105">
        <v>30254</v>
      </c>
      <c r="D63" s="105">
        <v>29951.46</v>
      </c>
      <c r="E63" s="105">
        <v>31161.62</v>
      </c>
      <c r="F63" s="105">
        <v>1210.1600000000001</v>
      </c>
    </row>
    <row r="64" spans="1:6" ht="24.75" customHeight="1" x14ac:dyDescent="0.2">
      <c r="A64" s="104">
        <v>44371</v>
      </c>
      <c r="B64" s="12" t="s">
        <v>399</v>
      </c>
      <c r="C64" s="105">
        <v>65</v>
      </c>
      <c r="D64" s="105">
        <v>64.349999999999994</v>
      </c>
      <c r="E64" s="105">
        <v>74.75</v>
      </c>
      <c r="F64" s="105">
        <v>10.4</v>
      </c>
    </row>
    <row r="65" spans="1:6" ht="24.75" customHeight="1" x14ac:dyDescent="0.2">
      <c r="A65" s="104">
        <v>44312</v>
      </c>
      <c r="B65" s="12" t="s">
        <v>399</v>
      </c>
      <c r="C65" s="105">
        <v>20135</v>
      </c>
      <c r="D65" s="105">
        <v>19933.650000000001</v>
      </c>
      <c r="E65" s="105">
        <v>20940.400000000001</v>
      </c>
      <c r="F65" s="105">
        <v>1006.75</v>
      </c>
    </row>
    <row r="66" spans="1:6" ht="24.75" customHeight="1" x14ac:dyDescent="0.2">
      <c r="A66" s="104">
        <v>44313</v>
      </c>
      <c r="B66" s="12" t="s">
        <v>399</v>
      </c>
      <c r="C66" s="105">
        <v>13775</v>
      </c>
      <c r="D66" s="105">
        <v>13637.25</v>
      </c>
      <c r="E66" s="105">
        <v>14326</v>
      </c>
      <c r="F66" s="105">
        <v>688.75</v>
      </c>
    </row>
    <row r="67" spans="1:6" ht="24.75" customHeight="1" x14ac:dyDescent="0.2">
      <c r="A67" s="104">
        <v>44375</v>
      </c>
      <c r="B67" s="12" t="s">
        <v>399</v>
      </c>
      <c r="C67" s="105">
        <v>34224</v>
      </c>
      <c r="D67" s="105">
        <v>33881.760000000002</v>
      </c>
      <c r="E67" s="105">
        <v>39357.599999999999</v>
      </c>
      <c r="F67" s="105">
        <v>5475.84</v>
      </c>
    </row>
    <row r="68" spans="1:6" ht="24.75" customHeight="1" x14ac:dyDescent="0.2">
      <c r="A68" s="104">
        <v>44286</v>
      </c>
      <c r="B68" s="12" t="s">
        <v>399</v>
      </c>
      <c r="C68" s="105">
        <v>50000</v>
      </c>
      <c r="D68" s="105">
        <v>49500</v>
      </c>
      <c r="E68" s="105">
        <v>52000</v>
      </c>
      <c r="F68" s="105">
        <v>2500</v>
      </c>
    </row>
    <row r="69" spans="1:6" ht="24.75" customHeight="1" x14ac:dyDescent="0.2">
      <c r="A69" s="104"/>
      <c r="B69" s="12" t="s">
        <v>769</v>
      </c>
      <c r="C69" s="105"/>
      <c r="D69" s="105"/>
      <c r="E69" s="105"/>
      <c r="F69" s="105"/>
    </row>
    <row r="70" spans="1:6" ht="24.75" customHeight="1" x14ac:dyDescent="0.2">
      <c r="A70" s="104"/>
      <c r="B70" s="12" t="s">
        <v>770</v>
      </c>
      <c r="C70" s="105"/>
      <c r="D70" s="105"/>
      <c r="E70" s="105"/>
      <c r="F70" s="105"/>
    </row>
    <row r="71" spans="1:6" ht="24.75" customHeight="1" x14ac:dyDescent="0.2">
      <c r="A71" s="104"/>
      <c r="B71" s="12" t="s">
        <v>428</v>
      </c>
      <c r="C71" s="105"/>
      <c r="D71" s="105">
        <v>7154521.5930000003</v>
      </c>
      <c r="E71" s="105">
        <v>8220787.5968000004</v>
      </c>
      <c r="F71" s="105">
        <v>1066266.0038000001</v>
      </c>
    </row>
    <row r="72" spans="1:6" ht="24.75" customHeight="1" x14ac:dyDescent="0.2">
      <c r="A72" s="104"/>
      <c r="B72" s="12" t="s">
        <v>369</v>
      </c>
      <c r="C72" s="105"/>
      <c r="D72" s="105">
        <v>7154521.5930000003</v>
      </c>
      <c r="E72" s="105">
        <v>8220787.5968000004</v>
      </c>
      <c r="F72" s="105">
        <v>1066266.0038000001</v>
      </c>
    </row>
    <row r="73" spans="1:6" ht="24.75" customHeight="1" x14ac:dyDescent="0.2">
      <c r="A73" s="104">
        <v>44299</v>
      </c>
      <c r="B73" s="12" t="s">
        <v>771</v>
      </c>
      <c r="C73" s="105">
        <v>6000</v>
      </c>
      <c r="D73" s="105">
        <v>343274.06020000001</v>
      </c>
      <c r="E73" s="105">
        <v>422459.28</v>
      </c>
      <c r="F73" s="105">
        <v>79185.219800000006</v>
      </c>
    </row>
    <row r="74" spans="1:6" ht="24.75" customHeight="1" x14ac:dyDescent="0.2">
      <c r="A74" s="104">
        <v>44267</v>
      </c>
      <c r="B74" s="12" t="s">
        <v>452</v>
      </c>
      <c r="C74" s="105">
        <v>3500</v>
      </c>
      <c r="D74" s="105">
        <v>333930.79320000001</v>
      </c>
      <c r="E74" s="105">
        <v>426086.36</v>
      </c>
      <c r="F74" s="105">
        <v>92155.566800000001</v>
      </c>
    </row>
    <row r="75" spans="1:6" ht="24.75" customHeight="1" x14ac:dyDescent="0.2">
      <c r="A75" s="104">
        <v>44333</v>
      </c>
      <c r="B75" s="12" t="s">
        <v>772</v>
      </c>
      <c r="C75" s="105">
        <v>7270</v>
      </c>
      <c r="D75" s="105">
        <v>499723.65960000001</v>
      </c>
      <c r="E75" s="105">
        <v>641448.84019999998</v>
      </c>
      <c r="F75" s="105">
        <v>141725.18059999999</v>
      </c>
    </row>
    <row r="76" spans="1:6" ht="24.75" customHeight="1" x14ac:dyDescent="0.2">
      <c r="A76" s="104">
        <v>44432</v>
      </c>
      <c r="B76" s="12" t="s">
        <v>464</v>
      </c>
      <c r="C76" s="105">
        <v>2979</v>
      </c>
      <c r="D76" s="105">
        <v>217908.0171</v>
      </c>
      <c r="E76" s="105">
        <v>233056.7028</v>
      </c>
      <c r="F76" s="105">
        <v>15148.6857</v>
      </c>
    </row>
    <row r="77" spans="1:6" ht="24.75" customHeight="1" x14ac:dyDescent="0.2">
      <c r="A77" s="104">
        <v>44434</v>
      </c>
      <c r="B77" s="12" t="s">
        <v>464</v>
      </c>
      <c r="C77" s="105">
        <v>2000</v>
      </c>
      <c r="D77" s="105">
        <v>146296.084</v>
      </c>
      <c r="E77" s="105">
        <v>157783.4559</v>
      </c>
      <c r="F77" s="105">
        <v>11487.3719</v>
      </c>
    </row>
    <row r="78" spans="1:6" ht="24.75" customHeight="1" x14ac:dyDescent="0.2">
      <c r="A78" s="104">
        <v>44439</v>
      </c>
      <c r="B78" s="12" t="s">
        <v>464</v>
      </c>
      <c r="C78" s="105">
        <v>4000</v>
      </c>
      <c r="D78" s="105">
        <v>292592.16800000001</v>
      </c>
      <c r="E78" s="105">
        <v>319966.35580000002</v>
      </c>
      <c r="F78" s="105">
        <v>27374.1878</v>
      </c>
    </row>
    <row r="79" spans="1:6" ht="24.75" customHeight="1" x14ac:dyDescent="0.2">
      <c r="A79" s="104">
        <v>44439</v>
      </c>
      <c r="B79" s="12" t="s">
        <v>464</v>
      </c>
      <c r="C79" s="105">
        <v>2000</v>
      </c>
      <c r="D79" s="105">
        <v>146296.084</v>
      </c>
      <c r="E79" s="105">
        <v>158422.23000000001</v>
      </c>
      <c r="F79" s="105">
        <v>12126.146000000001</v>
      </c>
    </row>
    <row r="80" spans="1:6" ht="24.75" customHeight="1" x14ac:dyDescent="0.2">
      <c r="A80" s="104">
        <v>44376</v>
      </c>
      <c r="B80" s="12" t="s">
        <v>773</v>
      </c>
      <c r="C80" s="105">
        <v>5000</v>
      </c>
      <c r="D80" s="105">
        <v>360468.03590000002</v>
      </c>
      <c r="E80" s="105">
        <v>450682.53029999998</v>
      </c>
      <c r="F80" s="105">
        <v>90214.494399999996</v>
      </c>
    </row>
    <row r="81" spans="1:6" ht="24.75" customHeight="1" x14ac:dyDescent="0.2">
      <c r="A81" s="104">
        <v>44377</v>
      </c>
      <c r="B81" s="12" t="s">
        <v>773</v>
      </c>
      <c r="C81" s="105">
        <v>5100</v>
      </c>
      <c r="D81" s="105">
        <v>294485.84289999999</v>
      </c>
      <c r="E81" s="105">
        <v>478263.70980000001</v>
      </c>
      <c r="F81" s="105">
        <v>183777.86689999999</v>
      </c>
    </row>
    <row r="82" spans="1:6" ht="24.75" customHeight="1" x14ac:dyDescent="0.2">
      <c r="A82" s="104">
        <v>44260</v>
      </c>
      <c r="B82" s="12" t="s">
        <v>774</v>
      </c>
      <c r="C82" s="105">
        <v>3378</v>
      </c>
      <c r="D82" s="105">
        <v>603860.94779999997</v>
      </c>
      <c r="E82" s="105">
        <v>636894.91650000005</v>
      </c>
      <c r="F82" s="105">
        <v>33033.968699999998</v>
      </c>
    </row>
    <row r="83" spans="1:6" ht="24.75" customHeight="1" x14ac:dyDescent="0.2">
      <c r="A83" s="104">
        <v>44260</v>
      </c>
      <c r="B83" s="12" t="s">
        <v>774</v>
      </c>
      <c r="C83" s="105">
        <v>4000</v>
      </c>
      <c r="D83" s="105">
        <v>715051.44799999997</v>
      </c>
      <c r="E83" s="105">
        <v>751038.72</v>
      </c>
      <c r="F83" s="105">
        <v>35987.271999999997</v>
      </c>
    </row>
    <row r="84" spans="1:6" ht="24.75" customHeight="1" x14ac:dyDescent="0.2">
      <c r="A84" s="104">
        <v>44293</v>
      </c>
      <c r="B84" s="12" t="s">
        <v>774</v>
      </c>
      <c r="C84" s="105">
        <v>3000</v>
      </c>
      <c r="D84" s="105">
        <v>536288.58600000001</v>
      </c>
      <c r="E84" s="105">
        <v>565626.03599999996</v>
      </c>
      <c r="F84" s="105">
        <v>29337.45</v>
      </c>
    </row>
    <row r="85" spans="1:6" ht="24.75" customHeight="1" x14ac:dyDescent="0.2">
      <c r="A85" s="104">
        <v>44294</v>
      </c>
      <c r="B85" s="12" t="s">
        <v>774</v>
      </c>
      <c r="C85" s="105">
        <v>2622</v>
      </c>
      <c r="D85" s="105">
        <v>468716.22409999999</v>
      </c>
      <c r="E85" s="105">
        <v>497434.06719999999</v>
      </c>
      <c r="F85" s="105">
        <v>28717.843099999998</v>
      </c>
    </row>
    <row r="86" spans="1:6" ht="24.75" customHeight="1" x14ac:dyDescent="0.2">
      <c r="A86" s="104">
        <v>44230</v>
      </c>
      <c r="B86" s="12" t="s">
        <v>775</v>
      </c>
      <c r="C86" s="105">
        <v>2006</v>
      </c>
      <c r="D86" s="105">
        <v>179691.4901</v>
      </c>
      <c r="E86" s="105">
        <v>177337.45310000001</v>
      </c>
      <c r="F86" s="105">
        <v>-2354.0369999999998</v>
      </c>
    </row>
    <row r="87" spans="1:6" ht="24.75" customHeight="1" x14ac:dyDescent="0.2">
      <c r="A87" s="104">
        <v>44200</v>
      </c>
      <c r="B87" s="12" t="s">
        <v>775</v>
      </c>
      <c r="C87" s="105">
        <v>95</v>
      </c>
      <c r="D87" s="105">
        <v>8509.8163999999997</v>
      </c>
      <c r="E87" s="105">
        <v>8732.7810000000009</v>
      </c>
      <c r="F87" s="105">
        <v>222.96459999999999</v>
      </c>
    </row>
    <row r="88" spans="1:6" ht="24.75" customHeight="1" x14ac:dyDescent="0.2">
      <c r="A88" s="104">
        <v>44204</v>
      </c>
      <c r="B88" s="12" t="s">
        <v>775</v>
      </c>
      <c r="C88" s="105">
        <v>1500</v>
      </c>
      <c r="D88" s="105">
        <v>134365.52100000001</v>
      </c>
      <c r="E88" s="105">
        <v>143753.505</v>
      </c>
      <c r="F88" s="105">
        <v>9387.9840000000004</v>
      </c>
    </row>
    <row r="89" spans="1:6" ht="24.75" customHeight="1" x14ac:dyDescent="0.2">
      <c r="A89" s="104">
        <v>44207</v>
      </c>
      <c r="B89" s="12" t="s">
        <v>775</v>
      </c>
      <c r="C89" s="105">
        <v>1383</v>
      </c>
      <c r="D89" s="105">
        <v>123885.01029999999</v>
      </c>
      <c r="E89" s="105">
        <v>134704.66190000001</v>
      </c>
      <c r="F89" s="105">
        <v>10819.651599999999</v>
      </c>
    </row>
    <row r="90" spans="1:6" ht="24.75" customHeight="1" x14ac:dyDescent="0.2">
      <c r="A90" s="104">
        <v>44424</v>
      </c>
      <c r="B90" s="12" t="s">
        <v>776</v>
      </c>
      <c r="C90" s="105">
        <v>200</v>
      </c>
      <c r="D90" s="105">
        <v>156464.82399999999</v>
      </c>
      <c r="E90" s="105">
        <v>207805.73980000001</v>
      </c>
      <c r="F90" s="105">
        <v>51340.915800000002</v>
      </c>
    </row>
    <row r="91" spans="1:6" ht="24.75" customHeight="1" x14ac:dyDescent="0.2">
      <c r="A91" s="104">
        <v>44425</v>
      </c>
      <c r="B91" s="12" t="s">
        <v>776</v>
      </c>
      <c r="C91" s="105">
        <v>200</v>
      </c>
      <c r="D91" s="105">
        <v>157882.527</v>
      </c>
      <c r="E91" s="105">
        <v>208342.69500000001</v>
      </c>
      <c r="F91" s="105">
        <v>50460.167999999998</v>
      </c>
    </row>
    <row r="92" spans="1:6" ht="24.75" customHeight="1" x14ac:dyDescent="0.2">
      <c r="A92" s="104">
        <v>44308</v>
      </c>
      <c r="B92" s="12" t="s">
        <v>777</v>
      </c>
      <c r="C92" s="105">
        <v>1920</v>
      </c>
      <c r="D92" s="105">
        <v>402631.8578</v>
      </c>
      <c r="E92" s="105">
        <v>445898.78539999999</v>
      </c>
      <c r="F92" s="105">
        <v>43266.927600000003</v>
      </c>
    </row>
    <row r="93" spans="1:6" ht="24.75" customHeight="1" x14ac:dyDescent="0.2">
      <c r="A93" s="104">
        <v>44250</v>
      </c>
      <c r="B93" s="12" t="s">
        <v>484</v>
      </c>
      <c r="C93" s="105">
        <v>65400</v>
      </c>
      <c r="D93" s="105">
        <v>499718.54710000003</v>
      </c>
      <c r="E93" s="105">
        <v>581996.33310000005</v>
      </c>
      <c r="F93" s="105">
        <v>82277.785999999993</v>
      </c>
    </row>
    <row r="94" spans="1:6" ht="24.75" customHeight="1" x14ac:dyDescent="0.2">
      <c r="A94" s="104">
        <v>44299</v>
      </c>
      <c r="B94" s="12" t="s">
        <v>778</v>
      </c>
      <c r="C94" s="105">
        <v>14000</v>
      </c>
      <c r="D94" s="105">
        <v>292179.94890000002</v>
      </c>
      <c r="E94" s="105">
        <v>299026.364</v>
      </c>
      <c r="F94" s="105">
        <v>6846.4151000000002</v>
      </c>
    </row>
    <row r="95" spans="1:6" ht="24.75" customHeight="1" x14ac:dyDescent="0.2">
      <c r="A95" s="104">
        <v>44286</v>
      </c>
      <c r="B95" s="12" t="s">
        <v>779</v>
      </c>
      <c r="C95" s="105">
        <v>4700</v>
      </c>
      <c r="D95" s="105">
        <v>240300.09959999999</v>
      </c>
      <c r="E95" s="105">
        <v>274026.07400000002</v>
      </c>
      <c r="F95" s="105">
        <v>33725.974399999999</v>
      </c>
    </row>
    <row r="96" spans="1:6" ht="24.75" customHeight="1" x14ac:dyDescent="0.2">
      <c r="A96" s="104"/>
      <c r="B96" s="12" t="s">
        <v>769</v>
      </c>
      <c r="C96" s="105"/>
      <c r="D96" s="105"/>
      <c r="E96" s="105"/>
      <c r="F96" s="105"/>
    </row>
    <row r="97" spans="1:6" ht="24.75" customHeight="1" x14ac:dyDescent="0.2">
      <c r="A97" s="104"/>
      <c r="B97" s="12" t="s">
        <v>770</v>
      </c>
      <c r="C97" s="105"/>
      <c r="D97" s="105"/>
      <c r="E97" s="105"/>
      <c r="F97" s="105"/>
    </row>
    <row r="98" spans="1:6" ht="24.75" customHeight="1" x14ac:dyDescent="0.2">
      <c r="A98" s="104"/>
      <c r="B98" s="12" t="s">
        <v>780</v>
      </c>
      <c r="C98" s="105"/>
      <c r="D98" s="105">
        <v>660482</v>
      </c>
      <c r="E98" s="105">
        <v>660482</v>
      </c>
      <c r="F98" s="105">
        <v>0</v>
      </c>
    </row>
    <row r="99" spans="1:6" ht="24.75" customHeight="1" x14ac:dyDescent="0.2">
      <c r="A99" s="104"/>
      <c r="B99" s="12" t="s">
        <v>781</v>
      </c>
      <c r="C99" s="105"/>
      <c r="D99" s="105">
        <v>660482</v>
      </c>
      <c r="E99" s="105">
        <v>660482</v>
      </c>
      <c r="F99" s="105">
        <v>0</v>
      </c>
    </row>
    <row r="100" spans="1:6" ht="24.75" customHeight="1" x14ac:dyDescent="0.2">
      <c r="A100" s="104"/>
      <c r="B100" s="12" t="s">
        <v>782</v>
      </c>
      <c r="C100" s="105"/>
      <c r="D100" s="105">
        <v>660482</v>
      </c>
      <c r="E100" s="105">
        <v>660482</v>
      </c>
      <c r="F100" s="105">
        <v>0</v>
      </c>
    </row>
    <row r="101" spans="1:6" ht="24.75" customHeight="1" x14ac:dyDescent="0.2">
      <c r="A101" s="104">
        <v>44249</v>
      </c>
      <c r="B101" s="12" t="s">
        <v>783</v>
      </c>
      <c r="C101" s="105">
        <v>47138.400000000001</v>
      </c>
      <c r="D101" s="105">
        <v>47138.400000000001</v>
      </c>
      <c r="E101" s="105">
        <v>47138.400000000001</v>
      </c>
      <c r="F101" s="105">
        <v>0</v>
      </c>
    </row>
    <row r="102" spans="1:6" ht="24.75" customHeight="1" x14ac:dyDescent="0.2">
      <c r="A102" s="104">
        <v>44430</v>
      </c>
      <c r="B102" s="12" t="s">
        <v>783</v>
      </c>
      <c r="C102" s="105">
        <v>47138.400000000001</v>
      </c>
      <c r="D102" s="105">
        <v>47138.400000000001</v>
      </c>
      <c r="E102" s="105">
        <v>47138.400000000001</v>
      </c>
      <c r="F102" s="105">
        <v>0</v>
      </c>
    </row>
    <row r="103" spans="1:6" ht="24.75" customHeight="1" x14ac:dyDescent="0.2">
      <c r="A103" s="104">
        <v>44289</v>
      </c>
      <c r="B103" s="12" t="s">
        <v>542</v>
      </c>
      <c r="C103" s="105">
        <v>138446.39999999999</v>
      </c>
      <c r="D103" s="105">
        <v>138446.39999999999</v>
      </c>
      <c r="E103" s="105">
        <v>138446.39999999999</v>
      </c>
      <c r="F103" s="105">
        <v>0</v>
      </c>
    </row>
    <row r="104" spans="1:6" ht="24.75" customHeight="1" x14ac:dyDescent="0.2">
      <c r="A104" s="104">
        <v>44377</v>
      </c>
      <c r="B104" s="12" t="s">
        <v>544</v>
      </c>
      <c r="C104" s="105">
        <v>144037.20000000001</v>
      </c>
      <c r="D104" s="105">
        <v>144037.20000000001</v>
      </c>
      <c r="E104" s="105">
        <v>144037.20000000001</v>
      </c>
      <c r="F104" s="105">
        <v>0</v>
      </c>
    </row>
    <row r="105" spans="1:6" ht="24.75" customHeight="1" x14ac:dyDescent="0.2">
      <c r="A105" s="104">
        <v>44362</v>
      </c>
      <c r="B105" s="12" t="s">
        <v>545</v>
      </c>
      <c r="C105" s="105">
        <v>500</v>
      </c>
      <c r="D105" s="105">
        <v>500</v>
      </c>
      <c r="E105" s="105">
        <v>500</v>
      </c>
      <c r="F105" s="105">
        <v>0</v>
      </c>
    </row>
    <row r="106" spans="1:6" ht="24.75" customHeight="1" x14ac:dyDescent="0.2">
      <c r="A106" s="104">
        <v>44347</v>
      </c>
      <c r="B106" s="12" t="s">
        <v>546</v>
      </c>
      <c r="C106" s="105">
        <v>283221.59999999998</v>
      </c>
      <c r="D106" s="105">
        <v>283221.59999999998</v>
      </c>
      <c r="E106" s="105">
        <v>283221.59999999998</v>
      </c>
      <c r="F106" s="105">
        <v>0</v>
      </c>
    </row>
    <row r="107" spans="1:6" ht="24.75" customHeight="1" x14ac:dyDescent="0.2">
      <c r="A107" s="104"/>
      <c r="B107" s="12" t="s">
        <v>784</v>
      </c>
      <c r="C107" s="105"/>
      <c r="D107" s="105"/>
      <c r="E107" s="105"/>
      <c r="F107" s="105"/>
    </row>
    <row r="108" spans="1:6" ht="24.75" customHeight="1" x14ac:dyDescent="0.2">
      <c r="A108" s="104"/>
      <c r="B108" s="12" t="s">
        <v>785</v>
      </c>
      <c r="C108" s="105"/>
      <c r="D108" s="105"/>
      <c r="E108" s="105"/>
      <c r="F108" s="105"/>
    </row>
    <row r="109" spans="1:6" ht="24.75" customHeight="1" x14ac:dyDescent="0.2">
      <c r="A109" s="104"/>
      <c r="B109" s="12" t="s">
        <v>786</v>
      </c>
      <c r="C109" s="105"/>
      <c r="D109" s="105"/>
      <c r="E109" s="105"/>
      <c r="F109" s="105"/>
    </row>
    <row r="110" spans="1:6" ht="24.75" customHeight="1" x14ac:dyDescent="0.2">
      <c r="A110" s="104"/>
      <c r="B110" s="12" t="s">
        <v>787</v>
      </c>
      <c r="C110" s="105"/>
      <c r="D110" s="105"/>
      <c r="E110" s="105"/>
      <c r="F110" s="105"/>
    </row>
    <row r="111" spans="1:6" ht="24.75" customHeight="1" x14ac:dyDescent="0.2">
      <c r="A111" s="104"/>
      <c r="B111" s="12" t="s">
        <v>788</v>
      </c>
      <c r="C111" s="105"/>
      <c r="D111" s="105"/>
      <c r="E111" s="105"/>
      <c r="F111" s="105"/>
    </row>
    <row r="112" spans="1:6" ht="24.75" customHeight="1" x14ac:dyDescent="0.2">
      <c r="A112" s="104"/>
      <c r="B112" s="12" t="s">
        <v>789</v>
      </c>
      <c r="C112" s="105"/>
      <c r="D112" s="105"/>
      <c r="E112" s="105"/>
      <c r="F112" s="105"/>
    </row>
    <row r="113" spans="1:6" ht="24.75" customHeight="1" x14ac:dyDescent="0.2">
      <c r="A113" s="104"/>
      <c r="B113" s="12" t="s">
        <v>790</v>
      </c>
      <c r="C113" s="105"/>
      <c r="D113" s="105"/>
      <c r="E113" s="105"/>
      <c r="F113" s="105"/>
    </row>
    <row r="114" spans="1:6" ht="24.75" customHeight="1" x14ac:dyDescent="0.2">
      <c r="A114" s="104"/>
      <c r="B114" s="12" t="s">
        <v>791</v>
      </c>
      <c r="C114" s="105"/>
      <c r="D114" s="105"/>
      <c r="E114" s="105"/>
      <c r="F114" s="105"/>
    </row>
    <row r="115" spans="1:6" ht="24.75" customHeight="1" x14ac:dyDescent="0.2">
      <c r="A115" s="104"/>
      <c r="B115" s="12" t="s">
        <v>792</v>
      </c>
      <c r="C115" s="105"/>
      <c r="D115" s="105"/>
      <c r="E115" s="105"/>
      <c r="F115" s="105"/>
    </row>
    <row r="116" spans="1:6" ht="24.75" customHeight="1" x14ac:dyDescent="0.2">
      <c r="A116" s="104"/>
      <c r="B116" s="12" t="s">
        <v>793</v>
      </c>
      <c r="C116" s="105"/>
      <c r="D116" s="105"/>
      <c r="E116" s="105"/>
      <c r="F116" s="105"/>
    </row>
    <row r="117" spans="1:6" ht="24.75" customHeight="1" x14ac:dyDescent="0.2">
      <c r="A117" s="104"/>
      <c r="B117" s="12" t="s">
        <v>794</v>
      </c>
      <c r="C117" s="105"/>
      <c r="D117" s="105"/>
      <c r="E117" s="105"/>
      <c r="F117" s="105"/>
    </row>
    <row r="118" spans="1:6" ht="24.75" customHeight="1" x14ac:dyDescent="0.2">
      <c r="A118" s="104"/>
      <c r="B118" s="12" t="s">
        <v>795</v>
      </c>
      <c r="C118" s="105"/>
      <c r="D118" s="105">
        <v>14479095.4913</v>
      </c>
      <c r="E118" s="105">
        <v>17410603.496800002</v>
      </c>
      <c r="F118" s="105">
        <v>2931508.0055</v>
      </c>
    </row>
    <row r="119" spans="1:6" ht="24.75" customHeight="1" x14ac:dyDescent="0.2">
      <c r="A119" s="104"/>
      <c r="B119" s="12"/>
      <c r="C119" s="105"/>
      <c r="D119" s="105"/>
      <c r="E119" s="105"/>
      <c r="F119" s="105"/>
    </row>
    <row r="120" spans="1:6" ht="39.75" customHeight="1" x14ac:dyDescent="0.2">
      <c r="A120" s="16"/>
      <c r="B120" s="21"/>
      <c r="C120" s="106"/>
      <c r="D120" s="107"/>
      <c r="E120" s="107"/>
      <c r="F120" s="107"/>
    </row>
    <row r="121" spans="1:6" ht="15" customHeight="1" x14ac:dyDescent="0.2">
      <c r="A121" s="2" t="s">
        <v>796</v>
      </c>
      <c r="C121" s="108"/>
      <c r="D121" s="75"/>
      <c r="E121" s="75"/>
      <c r="F121" s="75"/>
    </row>
    <row r="122" spans="1:6" ht="19.5" customHeight="1" x14ac:dyDescent="0.2">
      <c r="A122" s="195" t="s">
        <v>761</v>
      </c>
      <c r="B122" s="195" t="s">
        <v>797</v>
      </c>
      <c r="C122" s="179" t="s">
        <v>798</v>
      </c>
      <c r="D122" s="177" t="s">
        <v>525</v>
      </c>
      <c r="E122" s="177" t="s">
        <v>764</v>
      </c>
      <c r="F122" s="177" t="s">
        <v>765</v>
      </c>
    </row>
    <row r="123" spans="1:6" x14ac:dyDescent="0.2">
      <c r="A123" s="197"/>
      <c r="B123" s="197"/>
      <c r="C123" s="200"/>
      <c r="D123" s="201"/>
      <c r="E123" s="201"/>
      <c r="F123" s="201"/>
    </row>
    <row r="124" spans="1:6" x14ac:dyDescent="0.2">
      <c r="A124" s="196"/>
      <c r="B124" s="196"/>
      <c r="C124" s="180"/>
      <c r="D124" s="178"/>
      <c r="E124" s="178"/>
      <c r="F124" s="178"/>
    </row>
    <row r="125" spans="1:6" x14ac:dyDescent="0.2">
      <c r="A125" s="9">
        <v>1</v>
      </c>
      <c r="B125" s="9">
        <v>2</v>
      </c>
      <c r="C125" s="56">
        <v>3</v>
      </c>
      <c r="D125" s="56">
        <v>4</v>
      </c>
      <c r="E125" s="56">
        <v>5</v>
      </c>
      <c r="F125" s="109">
        <v>6</v>
      </c>
    </row>
    <row r="126" spans="1:6" x14ac:dyDescent="0.2">
      <c r="A126" s="9"/>
      <c r="B126" s="110" t="s">
        <v>799</v>
      </c>
      <c r="C126" s="109" t="s">
        <v>800</v>
      </c>
      <c r="D126" s="111">
        <v>0</v>
      </c>
      <c r="E126" s="111">
        <v>0</v>
      </c>
      <c r="F126" s="111">
        <v>0</v>
      </c>
    </row>
    <row r="127" spans="1:6" ht="13.5" customHeight="1" x14ac:dyDescent="0.2">
      <c r="A127" s="9"/>
      <c r="B127" s="12" t="s">
        <v>361</v>
      </c>
      <c r="C127" s="109" t="s">
        <v>800</v>
      </c>
      <c r="D127" s="111">
        <v>0</v>
      </c>
      <c r="E127" s="111">
        <v>0</v>
      </c>
      <c r="F127" s="111">
        <v>0</v>
      </c>
    </row>
    <row r="128" spans="1:6" ht="16.5" customHeight="1" x14ac:dyDescent="0.2">
      <c r="A128" s="9"/>
      <c r="B128" s="12" t="s">
        <v>369</v>
      </c>
      <c r="C128" s="109" t="s">
        <v>800</v>
      </c>
      <c r="D128" s="111">
        <v>0</v>
      </c>
      <c r="E128" s="111">
        <v>0</v>
      </c>
      <c r="F128" s="111">
        <v>0</v>
      </c>
    </row>
    <row r="129" spans="1:6" ht="18" customHeight="1" x14ac:dyDescent="0.2">
      <c r="A129" s="9"/>
      <c r="B129" s="12" t="s">
        <v>769</v>
      </c>
      <c r="C129" s="109"/>
      <c r="D129" s="111"/>
      <c r="E129" s="111"/>
      <c r="F129" s="111"/>
    </row>
    <row r="130" spans="1:6" x14ac:dyDescent="0.2">
      <c r="A130" s="9"/>
      <c r="B130" s="12" t="s">
        <v>428</v>
      </c>
      <c r="C130" s="109" t="s">
        <v>800</v>
      </c>
      <c r="D130" s="111" t="s">
        <v>800</v>
      </c>
      <c r="E130" s="111" t="s">
        <v>800</v>
      </c>
      <c r="F130" s="111" t="s">
        <v>800</v>
      </c>
    </row>
    <row r="131" spans="1:6" x14ac:dyDescent="0.2">
      <c r="A131" s="9"/>
      <c r="B131" s="12" t="s">
        <v>369</v>
      </c>
      <c r="C131" s="109" t="s">
        <v>800</v>
      </c>
      <c r="D131" s="111" t="s">
        <v>800</v>
      </c>
      <c r="E131" s="111" t="s">
        <v>800</v>
      </c>
      <c r="F131" s="111" t="s">
        <v>800</v>
      </c>
    </row>
    <row r="132" spans="1:6" x14ac:dyDescent="0.2">
      <c r="A132" s="9"/>
      <c r="B132" s="12" t="s">
        <v>769</v>
      </c>
      <c r="C132" s="109"/>
      <c r="D132" s="111"/>
      <c r="E132" s="111"/>
      <c r="F132" s="111"/>
    </row>
    <row r="133" spans="1:6" ht="25.5" customHeight="1" x14ac:dyDescent="0.2">
      <c r="A133" s="4"/>
      <c r="B133" s="12" t="s">
        <v>801</v>
      </c>
      <c r="C133" s="109">
        <v>0</v>
      </c>
      <c r="D133" s="111">
        <v>0</v>
      </c>
      <c r="E133" s="111">
        <v>0</v>
      </c>
      <c r="F133" s="111">
        <v>0</v>
      </c>
    </row>
    <row r="136" spans="1:6" ht="39" customHeight="1" x14ac:dyDescent="0.2">
      <c r="A136" s="2" t="s">
        <v>161</v>
      </c>
      <c r="C136" s="89" t="s">
        <v>749</v>
      </c>
      <c r="E136" s="159" t="s">
        <v>802</v>
      </c>
      <c r="F136" s="159"/>
    </row>
    <row r="137" spans="1:6" x14ac:dyDescent="0.2">
      <c r="A137" s="2" t="s">
        <v>895</v>
      </c>
      <c r="C137" s="90" t="s">
        <v>165</v>
      </c>
      <c r="D137" s="21"/>
      <c r="E137" s="159"/>
      <c r="F137" s="159"/>
    </row>
    <row r="138" spans="1:6" x14ac:dyDescent="0.2">
      <c r="E138" s="158" t="s">
        <v>166</v>
      </c>
      <c r="F138" s="158"/>
    </row>
    <row r="140" spans="1:6" x14ac:dyDescent="0.2">
      <c r="A140" s="156"/>
      <c r="B140" s="156"/>
      <c r="C140" s="156"/>
      <c r="D140" s="156"/>
      <c r="E140" s="156"/>
      <c r="F140" s="156"/>
    </row>
    <row r="142" spans="1:6" x14ac:dyDescent="0.2">
      <c r="A142" s="167"/>
      <c r="B142" s="167"/>
      <c r="C142" s="167"/>
      <c r="D142" s="167"/>
      <c r="E142" s="167"/>
      <c r="F142" s="167"/>
    </row>
    <row r="147" spans="2:5" x14ac:dyDescent="0.2">
      <c r="B147" s="167"/>
      <c r="C147" s="167"/>
      <c r="D147" s="167"/>
      <c r="E147" s="167"/>
    </row>
    <row r="148" spans="2:5" x14ac:dyDescent="0.2">
      <c r="B148" s="167"/>
      <c r="C148" s="167"/>
      <c r="D148" s="167"/>
      <c r="E148" s="167"/>
    </row>
    <row r="149" spans="2:5" x14ac:dyDescent="0.2">
      <c r="B149" s="167"/>
      <c r="C149" s="167"/>
      <c r="D149" s="167"/>
      <c r="E149" s="167"/>
    </row>
  </sheetData>
  <mergeCells count="19">
    <mergeCell ref="A8:F8"/>
    <mergeCell ref="E136:F137"/>
    <mergeCell ref="A142:F142"/>
    <mergeCell ref="C122:C124"/>
    <mergeCell ref="A140:F140"/>
    <mergeCell ref="B12:B13"/>
    <mergeCell ref="E122:E124"/>
    <mergeCell ref="A9:F9"/>
    <mergeCell ref="D12:D13"/>
    <mergeCell ref="D122:D124"/>
    <mergeCell ref="F122:F124"/>
    <mergeCell ref="E12:E13"/>
    <mergeCell ref="F12:F13"/>
    <mergeCell ref="A122:A124"/>
    <mergeCell ref="B122:B124"/>
    <mergeCell ref="B147:E149"/>
    <mergeCell ref="A12:A13"/>
    <mergeCell ref="C12:C13"/>
    <mergeCell ref="E138:F138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2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T72"/>
  <sheetViews>
    <sheetView view="pageBreakPreview" topLeftCell="A55" zoomScaleNormal="100" zoomScaleSheetLayoutView="100" workbookViewId="0">
      <selection activeCell="F78" sqref="F78"/>
    </sheetView>
  </sheetViews>
  <sheetFormatPr defaultColWidth="8" defaultRowHeight="12.75" customHeight="1" x14ac:dyDescent="0.2"/>
  <cols>
    <col min="1" max="1" width="12.7109375" style="2" customWidth="1"/>
    <col min="2" max="2" width="22.85546875" style="14" customWidth="1"/>
    <col min="3" max="3" width="17.42578125" style="2" customWidth="1"/>
    <col min="4" max="4" width="17.28515625" style="2" customWidth="1"/>
    <col min="5" max="5" width="18.28515625" style="2" customWidth="1"/>
    <col min="6" max="6" width="12.5703125" style="2" customWidth="1"/>
    <col min="7" max="7" width="15.140625" style="2" customWidth="1"/>
    <col min="8" max="8" width="10.7109375" style="2" bestFit="1" customWidth="1"/>
    <col min="9" max="9" width="11.42578125" style="2" customWidth="1"/>
    <col min="10" max="10" width="18.7109375" style="2" customWidth="1"/>
    <col min="11" max="254" width="9.140625" style="2" customWidth="1"/>
  </cols>
  <sheetData>
    <row r="1" spans="1:10" x14ac:dyDescent="0.2">
      <c r="A1" s="2" t="str">
        <f>'2'!A1</f>
        <v>Naziv investicionog fonda: OAIF Future fund</v>
      </c>
      <c r="B1" s="42"/>
      <c r="D1" s="32"/>
      <c r="E1" s="32"/>
      <c r="F1" s="32"/>
      <c r="J1" s="32"/>
    </row>
    <row r="2" spans="1:10" x14ac:dyDescent="0.2">
      <c r="A2" s="2" t="str">
        <f>'2'!A2</f>
        <v xml:space="preserve">Registarski broj investicionog fonda: </v>
      </c>
      <c r="B2" s="42"/>
      <c r="D2" s="32"/>
      <c r="E2" s="32"/>
      <c r="F2" s="32"/>
      <c r="J2" s="32"/>
    </row>
    <row r="3" spans="1:10" x14ac:dyDescent="0.2">
      <c r="A3" s="2" t="str">
        <f>'2'!A3</f>
        <v>Naziv društva za upravljanje investicionim fondom: Društvo za upravljanje investicionim fondovima Kristal invest A.D. Banja Luka</v>
      </c>
      <c r="B3" s="42"/>
      <c r="D3" s="32"/>
      <c r="E3" s="32"/>
      <c r="F3" s="32"/>
      <c r="J3" s="32"/>
    </row>
    <row r="4" spans="1:10" x14ac:dyDescent="0.2">
      <c r="A4" s="2" t="str">
        <f>'2'!A4</f>
        <v>Matični broj društva za upravljanje investicionim fondom: 01935615</v>
      </c>
      <c r="B4" s="42"/>
      <c r="D4" s="32"/>
      <c r="E4" s="32"/>
      <c r="F4" s="32"/>
      <c r="J4" s="32"/>
    </row>
    <row r="5" spans="1:10" x14ac:dyDescent="0.2">
      <c r="A5" s="2" t="str">
        <f>'2'!A5</f>
        <v>JIB društva za upravljanje investicionim fondom: 4400819920004</v>
      </c>
      <c r="B5" s="42"/>
      <c r="D5" s="32"/>
      <c r="E5" s="32"/>
      <c r="F5" s="32"/>
      <c r="J5" s="32"/>
    </row>
    <row r="6" spans="1:10" x14ac:dyDescent="0.2">
      <c r="A6" s="2" t="str">
        <f>'2'!A6</f>
        <v>JIB zatvorenog investicionog fonda: JP-M-6</v>
      </c>
      <c r="B6" s="42"/>
      <c r="D6" s="32"/>
      <c r="E6" s="32"/>
      <c r="F6" s="32"/>
      <c r="J6" s="32"/>
    </row>
    <row r="7" spans="1:10" x14ac:dyDescent="0.2">
      <c r="B7" s="42"/>
      <c r="D7" s="32"/>
      <c r="E7" s="32"/>
      <c r="F7" s="32"/>
      <c r="J7" s="32"/>
    </row>
    <row r="8" spans="1:10" x14ac:dyDescent="0.2">
      <c r="B8" s="42"/>
      <c r="D8" s="32"/>
      <c r="E8" s="32"/>
      <c r="F8" s="32"/>
      <c r="J8" s="32"/>
    </row>
    <row r="9" spans="1:10" x14ac:dyDescent="0.2">
      <c r="B9" s="42"/>
      <c r="D9" s="32"/>
      <c r="E9" s="32"/>
      <c r="F9" s="32"/>
      <c r="J9" s="32"/>
    </row>
    <row r="10" spans="1:10" x14ac:dyDescent="0.2">
      <c r="A10" s="167" t="s">
        <v>803</v>
      </c>
      <c r="B10" s="167"/>
      <c r="C10" s="167"/>
      <c r="D10" s="167"/>
      <c r="E10" s="167"/>
      <c r="F10" s="167"/>
      <c r="G10" s="167"/>
      <c r="H10" s="167"/>
      <c r="I10" s="167"/>
      <c r="J10" s="167"/>
    </row>
    <row r="11" spans="1:10" x14ac:dyDescent="0.2">
      <c r="A11" s="167" t="s">
        <v>804</v>
      </c>
      <c r="B11" s="167"/>
      <c r="C11" s="167"/>
      <c r="D11" s="167"/>
      <c r="E11" s="167"/>
      <c r="F11" s="167"/>
      <c r="G11" s="167"/>
      <c r="H11" s="167"/>
      <c r="I11" s="167"/>
      <c r="J11" s="167"/>
    </row>
    <row r="12" spans="1:10" x14ac:dyDescent="0.2">
      <c r="A12" s="1"/>
      <c r="B12" s="42"/>
      <c r="C12" s="1"/>
      <c r="D12" s="112"/>
      <c r="E12" s="112"/>
      <c r="F12" s="112"/>
      <c r="G12" s="1"/>
      <c r="H12" s="1"/>
      <c r="I12" s="1"/>
      <c r="J12" s="112"/>
    </row>
    <row r="13" spans="1:10" x14ac:dyDescent="0.2">
      <c r="A13" s="1"/>
      <c r="B13" s="42"/>
      <c r="C13" s="1"/>
      <c r="D13" s="112"/>
      <c r="E13" s="112"/>
      <c r="F13" s="112"/>
      <c r="G13" s="1"/>
      <c r="H13" s="1"/>
      <c r="I13" s="1"/>
      <c r="J13" s="112"/>
    </row>
    <row r="14" spans="1:10" ht="89.25" customHeight="1" x14ac:dyDescent="0.2">
      <c r="A14" s="4" t="s">
        <v>805</v>
      </c>
      <c r="B14" s="4" t="s">
        <v>806</v>
      </c>
      <c r="C14" s="4" t="s">
        <v>731</v>
      </c>
      <c r="D14" s="113" t="s">
        <v>807</v>
      </c>
      <c r="E14" s="113" t="s">
        <v>808</v>
      </c>
      <c r="F14" s="113" t="s">
        <v>809</v>
      </c>
      <c r="G14" s="4" t="s">
        <v>810</v>
      </c>
      <c r="H14" s="4" t="s">
        <v>811</v>
      </c>
      <c r="I14" s="4" t="s">
        <v>812</v>
      </c>
      <c r="J14" s="113" t="s">
        <v>813</v>
      </c>
    </row>
    <row r="15" spans="1:10" x14ac:dyDescent="0.2">
      <c r="A15" s="35">
        <v>1</v>
      </c>
      <c r="B15" s="4">
        <v>2</v>
      </c>
      <c r="C15" s="35">
        <v>3</v>
      </c>
      <c r="D15" s="114">
        <v>4</v>
      </c>
      <c r="E15" s="114">
        <v>5</v>
      </c>
      <c r="F15" s="114">
        <v>6</v>
      </c>
      <c r="G15" s="114">
        <v>7</v>
      </c>
      <c r="H15" s="114">
        <v>8</v>
      </c>
      <c r="I15" s="114">
        <v>9</v>
      </c>
      <c r="J15" s="114">
        <v>10</v>
      </c>
    </row>
    <row r="16" spans="1:10" x14ac:dyDescent="0.2">
      <c r="A16" s="115">
        <v>44469</v>
      </c>
      <c r="B16" s="116" t="s">
        <v>814</v>
      </c>
      <c r="C16" s="117">
        <v>521501.99</v>
      </c>
      <c r="D16" s="117">
        <v>707063.55</v>
      </c>
      <c r="E16" s="117">
        <v>0</v>
      </c>
      <c r="F16" s="117">
        <v>0</v>
      </c>
      <c r="G16" s="117">
        <v>185561.56</v>
      </c>
      <c r="H16" s="117">
        <v>0</v>
      </c>
      <c r="I16" s="117">
        <v>0</v>
      </c>
      <c r="J16" s="117">
        <v>185561.56</v>
      </c>
    </row>
    <row r="17" spans="1:10" x14ac:dyDescent="0.2">
      <c r="A17" s="115">
        <v>44469</v>
      </c>
      <c r="B17" s="116" t="s">
        <v>815</v>
      </c>
      <c r="C17" s="117">
        <v>817817.98</v>
      </c>
      <c r="D17" s="117">
        <v>634513.94999999995</v>
      </c>
      <c r="E17" s="117">
        <v>0</v>
      </c>
      <c r="F17" s="117">
        <v>0</v>
      </c>
      <c r="G17" s="117">
        <v>-183304.03</v>
      </c>
      <c r="H17" s="117">
        <v>0</v>
      </c>
      <c r="I17" s="117">
        <v>0</v>
      </c>
      <c r="J17" s="117">
        <v>-183304.03</v>
      </c>
    </row>
    <row r="18" spans="1:10" x14ac:dyDescent="0.2">
      <c r="A18" s="115">
        <v>44469</v>
      </c>
      <c r="B18" s="116" t="s">
        <v>816</v>
      </c>
      <c r="C18" s="117">
        <v>4861.68</v>
      </c>
      <c r="D18" s="117">
        <v>4137.6000000000004</v>
      </c>
      <c r="E18" s="117">
        <v>0</v>
      </c>
      <c r="F18" s="117">
        <v>0</v>
      </c>
      <c r="G18" s="117">
        <v>-724.08</v>
      </c>
      <c r="H18" s="117">
        <v>0</v>
      </c>
      <c r="I18" s="117">
        <v>0</v>
      </c>
      <c r="J18" s="117">
        <v>-724.08</v>
      </c>
    </row>
    <row r="19" spans="1:10" x14ac:dyDescent="0.2">
      <c r="A19" s="115">
        <v>44469</v>
      </c>
      <c r="B19" s="116" t="s">
        <v>817</v>
      </c>
      <c r="C19" s="117">
        <v>5035765.95</v>
      </c>
      <c r="D19" s="117">
        <v>4357616.1354</v>
      </c>
      <c r="E19" s="117">
        <v>0</v>
      </c>
      <c r="F19" s="117">
        <v>0</v>
      </c>
      <c r="G19" s="117">
        <v>-678149.81460000004</v>
      </c>
      <c r="H19" s="117">
        <v>0</v>
      </c>
      <c r="I19" s="117">
        <v>0</v>
      </c>
      <c r="J19" s="117">
        <v>-678149.81460000004</v>
      </c>
    </row>
    <row r="20" spans="1:10" x14ac:dyDescent="0.2">
      <c r="A20" s="115">
        <v>44469</v>
      </c>
      <c r="B20" s="116" t="s">
        <v>818</v>
      </c>
      <c r="C20" s="117">
        <v>918948.06570000004</v>
      </c>
      <c r="D20" s="117">
        <v>767916.52960000001</v>
      </c>
      <c r="E20" s="117">
        <v>0</v>
      </c>
      <c r="F20" s="117">
        <v>0</v>
      </c>
      <c r="G20" s="117">
        <v>-151031.5361</v>
      </c>
      <c r="H20" s="117">
        <v>0</v>
      </c>
      <c r="I20" s="117">
        <v>0</v>
      </c>
      <c r="J20" s="117">
        <v>-151031.5361</v>
      </c>
    </row>
    <row r="21" spans="1:10" x14ac:dyDescent="0.2">
      <c r="A21" s="115">
        <v>44469</v>
      </c>
      <c r="B21" s="116" t="s">
        <v>819</v>
      </c>
      <c r="C21" s="117">
        <v>4144381.0720000002</v>
      </c>
      <c r="D21" s="117">
        <v>4138210.7776000001</v>
      </c>
      <c r="E21" s="117">
        <v>0</v>
      </c>
      <c r="F21" s="117">
        <v>0</v>
      </c>
      <c r="G21" s="117">
        <v>-6170.2943999999998</v>
      </c>
      <c r="H21" s="117">
        <v>0</v>
      </c>
      <c r="I21" s="117">
        <v>0</v>
      </c>
      <c r="J21" s="117">
        <v>-6170.2943999999998</v>
      </c>
    </row>
    <row r="22" spans="1:10" x14ac:dyDescent="0.2">
      <c r="A22" s="115">
        <v>44469</v>
      </c>
      <c r="B22" s="116" t="s">
        <v>820</v>
      </c>
      <c r="C22" s="117">
        <v>56497.298000000003</v>
      </c>
      <c r="D22" s="117">
        <v>45319.4833</v>
      </c>
      <c r="E22" s="117">
        <v>0</v>
      </c>
      <c r="F22" s="117">
        <v>0</v>
      </c>
      <c r="G22" s="117">
        <v>-11177.814700000001</v>
      </c>
      <c r="H22" s="117">
        <v>0</v>
      </c>
      <c r="I22" s="117">
        <v>0</v>
      </c>
      <c r="J22" s="117">
        <v>-11177.814700000001</v>
      </c>
    </row>
    <row r="23" spans="1:10" x14ac:dyDescent="0.2">
      <c r="A23" s="115">
        <v>44469</v>
      </c>
      <c r="B23" s="116" t="s">
        <v>821</v>
      </c>
      <c r="C23" s="117">
        <v>645337.69999999995</v>
      </c>
      <c r="D23" s="117">
        <v>645337.69999999995</v>
      </c>
      <c r="E23" s="117">
        <v>0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</row>
    <row r="24" spans="1:10" x14ac:dyDescent="0.2">
      <c r="A24" s="115">
        <v>44469</v>
      </c>
      <c r="B24" s="116" t="s">
        <v>822</v>
      </c>
      <c r="C24" s="117">
        <v>432022.97759999998</v>
      </c>
      <c r="D24" s="117">
        <v>295936.9008</v>
      </c>
      <c r="E24" s="117">
        <v>0</v>
      </c>
      <c r="F24" s="117">
        <v>0</v>
      </c>
      <c r="G24" s="117">
        <v>-136086.07680000001</v>
      </c>
      <c r="H24" s="117">
        <v>0</v>
      </c>
      <c r="I24" s="117">
        <v>0</v>
      </c>
      <c r="J24" s="117">
        <v>-136086.07680000001</v>
      </c>
    </row>
    <row r="25" spans="1:10" x14ac:dyDescent="0.2">
      <c r="A25" s="115">
        <v>44469</v>
      </c>
      <c r="B25" s="116" t="s">
        <v>823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</row>
    <row r="26" spans="1:10" x14ac:dyDescent="0.2">
      <c r="A26" s="115">
        <v>44469</v>
      </c>
      <c r="B26" s="116" t="s">
        <v>824</v>
      </c>
      <c r="C26" s="117">
        <v>11742987.960000001</v>
      </c>
      <c r="D26" s="117">
        <v>13525787.041200001</v>
      </c>
      <c r="E26" s="117">
        <v>0</v>
      </c>
      <c r="F26" s="117">
        <v>0</v>
      </c>
      <c r="G26" s="117">
        <v>1782799.0811999999</v>
      </c>
      <c r="H26" s="117">
        <v>0</v>
      </c>
      <c r="I26" s="117">
        <v>0</v>
      </c>
      <c r="J26" s="117">
        <v>1782799.0811999999</v>
      </c>
    </row>
    <row r="27" spans="1:10" x14ac:dyDescent="0.2">
      <c r="A27" s="115">
        <v>44469</v>
      </c>
      <c r="B27" s="116" t="s">
        <v>825</v>
      </c>
      <c r="C27" s="117">
        <v>276397.56</v>
      </c>
      <c r="D27" s="117">
        <v>276397.56</v>
      </c>
      <c r="E27" s="117">
        <v>0</v>
      </c>
      <c r="F27" s="117">
        <v>0</v>
      </c>
      <c r="G27" s="117">
        <v>0</v>
      </c>
      <c r="H27" s="117">
        <v>0</v>
      </c>
      <c r="I27" s="117">
        <v>0</v>
      </c>
      <c r="J27" s="117">
        <v>0</v>
      </c>
    </row>
    <row r="28" spans="1:10" x14ac:dyDescent="0.2">
      <c r="A28" s="115">
        <v>44469</v>
      </c>
      <c r="B28" s="116" t="s">
        <v>826</v>
      </c>
      <c r="C28" s="117">
        <v>128731.97319999999</v>
      </c>
      <c r="D28" s="117">
        <v>105550.5842</v>
      </c>
      <c r="E28" s="117">
        <v>0</v>
      </c>
      <c r="F28" s="117">
        <v>0</v>
      </c>
      <c r="G28" s="117">
        <v>-23181.388999999999</v>
      </c>
      <c r="H28" s="117">
        <v>0</v>
      </c>
      <c r="I28" s="117">
        <v>0</v>
      </c>
      <c r="J28" s="117">
        <v>-23181.388999999999</v>
      </c>
    </row>
    <row r="29" spans="1:10" x14ac:dyDescent="0.2">
      <c r="A29" s="115">
        <v>44469</v>
      </c>
      <c r="B29" s="116" t="s">
        <v>827</v>
      </c>
      <c r="C29" s="117">
        <v>500090.34185208002</v>
      </c>
      <c r="D29" s="117">
        <v>396830.13084</v>
      </c>
      <c r="E29" s="117">
        <v>0</v>
      </c>
      <c r="F29" s="117">
        <v>0</v>
      </c>
      <c r="G29" s="117">
        <v>-125156.97250056</v>
      </c>
      <c r="H29" s="117">
        <v>21896.761488479999</v>
      </c>
      <c r="I29" s="117">
        <v>0</v>
      </c>
      <c r="J29" s="117">
        <v>-103260.21101208001</v>
      </c>
    </row>
    <row r="30" spans="1:10" x14ac:dyDescent="0.2">
      <c r="A30" s="115">
        <v>44469</v>
      </c>
      <c r="B30" s="116" t="s">
        <v>828</v>
      </c>
      <c r="C30" s="117">
        <v>401704.79129422002</v>
      </c>
      <c r="D30" s="117">
        <v>330888.410424</v>
      </c>
      <c r="E30" s="117">
        <v>0</v>
      </c>
      <c r="F30" s="117">
        <v>0</v>
      </c>
      <c r="G30" s="117">
        <v>-79776.894843360002</v>
      </c>
      <c r="H30" s="117">
        <v>8960.5139731399995</v>
      </c>
      <c r="I30" s="117">
        <v>0</v>
      </c>
      <c r="J30" s="117">
        <v>-70816.380870220004</v>
      </c>
    </row>
    <row r="31" spans="1:10" x14ac:dyDescent="0.2">
      <c r="A31" s="115">
        <v>44469</v>
      </c>
      <c r="B31" s="116" t="s">
        <v>829</v>
      </c>
      <c r="C31" s="117">
        <v>877776.50399999996</v>
      </c>
      <c r="D31" s="117">
        <v>859000.53599999996</v>
      </c>
      <c r="E31" s="117">
        <v>0</v>
      </c>
      <c r="F31" s="117">
        <v>0</v>
      </c>
      <c r="G31" s="117">
        <v>-18775.968000000001</v>
      </c>
      <c r="H31" s="117">
        <v>0</v>
      </c>
      <c r="I31" s="117">
        <v>0</v>
      </c>
      <c r="J31" s="117">
        <v>-18775.968000000001</v>
      </c>
    </row>
    <row r="32" spans="1:10" x14ac:dyDescent="0.2">
      <c r="A32" s="115">
        <v>44469</v>
      </c>
      <c r="B32" s="116" t="s">
        <v>830</v>
      </c>
      <c r="C32" s="117">
        <v>499311.40389461</v>
      </c>
      <c r="D32" s="117">
        <v>478740.24407999997</v>
      </c>
      <c r="E32" s="117">
        <v>0</v>
      </c>
      <c r="F32" s="117">
        <v>0</v>
      </c>
      <c r="G32" s="117">
        <v>-20571.15981461</v>
      </c>
      <c r="H32" s="117">
        <v>0</v>
      </c>
      <c r="I32" s="117">
        <v>0</v>
      </c>
      <c r="J32" s="117">
        <v>-20571.15981461</v>
      </c>
    </row>
    <row r="33" spans="1:10" x14ac:dyDescent="0.2">
      <c r="A33" s="115">
        <v>44469</v>
      </c>
      <c r="B33" s="116" t="s">
        <v>831</v>
      </c>
      <c r="C33" s="117">
        <v>399986.79330000002</v>
      </c>
      <c r="D33" s="117">
        <v>400710.45039999997</v>
      </c>
      <c r="E33" s="117">
        <v>0</v>
      </c>
      <c r="F33" s="117">
        <v>0</v>
      </c>
      <c r="G33" s="117">
        <v>723.65710000000001</v>
      </c>
      <c r="H33" s="117">
        <v>0</v>
      </c>
      <c r="I33" s="117">
        <v>0</v>
      </c>
      <c r="J33" s="117">
        <v>723.65710000000001</v>
      </c>
    </row>
    <row r="34" spans="1:10" x14ac:dyDescent="0.2">
      <c r="A34" s="115">
        <v>44469</v>
      </c>
      <c r="B34" s="116" t="s">
        <v>832</v>
      </c>
      <c r="C34" s="117">
        <v>599997.79241999995</v>
      </c>
      <c r="D34" s="117">
        <v>663459.09738749999</v>
      </c>
      <c r="E34" s="117">
        <v>0</v>
      </c>
      <c r="F34" s="117">
        <v>0</v>
      </c>
      <c r="G34" s="117">
        <v>63461.3049675</v>
      </c>
      <c r="H34" s="117">
        <v>0</v>
      </c>
      <c r="I34" s="117">
        <v>0</v>
      </c>
      <c r="J34" s="117">
        <v>63461.3049675</v>
      </c>
    </row>
    <row r="35" spans="1:10" x14ac:dyDescent="0.2">
      <c r="A35" s="115">
        <v>44469</v>
      </c>
      <c r="B35" s="116" t="s">
        <v>833</v>
      </c>
      <c r="C35" s="117">
        <v>499633.00638048421</v>
      </c>
      <c r="D35" s="117">
        <v>476059.73994840001</v>
      </c>
      <c r="E35" s="117">
        <v>0</v>
      </c>
      <c r="F35" s="117">
        <v>0</v>
      </c>
      <c r="G35" s="117">
        <v>-23573.266432084201</v>
      </c>
      <c r="H35" s="117">
        <v>0</v>
      </c>
      <c r="I35" s="117">
        <v>0</v>
      </c>
      <c r="J35" s="117">
        <v>-23573.266432084201</v>
      </c>
    </row>
    <row r="36" spans="1:10" x14ac:dyDescent="0.2">
      <c r="A36" s="115">
        <v>44469</v>
      </c>
      <c r="B36" s="116" t="s">
        <v>834</v>
      </c>
      <c r="C36" s="117">
        <v>499966.20208780002</v>
      </c>
      <c r="D36" s="117">
        <v>302007.53362</v>
      </c>
      <c r="E36" s="117">
        <v>0</v>
      </c>
      <c r="F36" s="117">
        <v>0</v>
      </c>
      <c r="G36" s="117">
        <v>-197958.66846779999</v>
      </c>
      <c r="H36" s="117">
        <v>0</v>
      </c>
      <c r="I36" s="117">
        <v>0</v>
      </c>
      <c r="J36" s="117">
        <v>-197958.66846779999</v>
      </c>
    </row>
    <row r="37" spans="1:10" x14ac:dyDescent="0.2">
      <c r="A37" s="115">
        <v>44469</v>
      </c>
      <c r="B37" s="116" t="s">
        <v>835</v>
      </c>
      <c r="C37" s="117">
        <v>699497.51434200001</v>
      </c>
      <c r="D37" s="117">
        <v>679073.72045040003</v>
      </c>
      <c r="E37" s="117">
        <v>0</v>
      </c>
      <c r="F37" s="117">
        <v>0</v>
      </c>
      <c r="G37" s="117">
        <v>-20423.793891599998</v>
      </c>
      <c r="H37" s="117">
        <v>0</v>
      </c>
      <c r="I37" s="117">
        <v>0</v>
      </c>
      <c r="J37" s="117">
        <v>-20423.793891599998</v>
      </c>
    </row>
    <row r="38" spans="1:10" x14ac:dyDescent="0.2">
      <c r="A38" s="115">
        <v>44469</v>
      </c>
      <c r="B38" s="116" t="s">
        <v>836</v>
      </c>
      <c r="C38" s="117">
        <v>191669.26717499999</v>
      </c>
      <c r="D38" s="117">
        <v>219273.39192384999</v>
      </c>
      <c r="E38" s="117">
        <v>0</v>
      </c>
      <c r="F38" s="117">
        <v>0</v>
      </c>
      <c r="G38" s="117">
        <v>26364.249468850001</v>
      </c>
      <c r="H38" s="117">
        <v>1239.87528</v>
      </c>
      <c r="I38" s="117">
        <v>0</v>
      </c>
      <c r="J38" s="117">
        <v>27604.124748850001</v>
      </c>
    </row>
    <row r="39" spans="1:10" x14ac:dyDescent="0.2">
      <c r="A39" s="115">
        <v>44469</v>
      </c>
      <c r="B39" s="116" t="s">
        <v>837</v>
      </c>
      <c r="C39" s="117">
        <v>2111501.4724547998</v>
      </c>
      <c r="D39" s="117">
        <v>2492418.2191559998</v>
      </c>
      <c r="E39" s="117">
        <v>0</v>
      </c>
      <c r="F39" s="117">
        <v>0</v>
      </c>
      <c r="G39" s="117">
        <v>380916.74670120003</v>
      </c>
      <c r="H39" s="117">
        <v>0</v>
      </c>
      <c r="I39" s="117">
        <v>0</v>
      </c>
      <c r="J39" s="117">
        <v>380916.74670120003</v>
      </c>
    </row>
    <row r="40" spans="1:10" x14ac:dyDescent="0.2">
      <c r="A40" s="115">
        <v>44469</v>
      </c>
      <c r="B40" s="116" t="s">
        <v>838</v>
      </c>
      <c r="C40" s="117">
        <v>112949.1825</v>
      </c>
      <c r="D40" s="117">
        <v>123217.29</v>
      </c>
      <c r="E40" s="117">
        <v>0</v>
      </c>
      <c r="F40" s="117">
        <v>0</v>
      </c>
      <c r="G40" s="117">
        <v>10268.1075</v>
      </c>
      <c r="H40" s="117">
        <v>0</v>
      </c>
      <c r="I40" s="117">
        <v>0</v>
      </c>
      <c r="J40" s="117">
        <v>10268.1075</v>
      </c>
    </row>
    <row r="41" spans="1:10" x14ac:dyDescent="0.2">
      <c r="A41" s="115">
        <v>44469</v>
      </c>
      <c r="B41" s="116" t="s">
        <v>839</v>
      </c>
      <c r="C41" s="117">
        <v>0</v>
      </c>
      <c r="D41" s="117">
        <v>0</v>
      </c>
      <c r="E41" s="117">
        <v>0</v>
      </c>
      <c r="F41" s="117">
        <v>0</v>
      </c>
      <c r="G41" s="117">
        <v>0</v>
      </c>
      <c r="H41" s="117">
        <v>0</v>
      </c>
      <c r="I41" s="117">
        <v>0</v>
      </c>
      <c r="J41" s="117">
        <v>0</v>
      </c>
    </row>
    <row r="42" spans="1:10" x14ac:dyDescent="0.2">
      <c r="A42" s="115">
        <v>44469</v>
      </c>
      <c r="B42" s="116" t="s">
        <v>840</v>
      </c>
      <c r="C42" s="117">
        <v>885659.70792347996</v>
      </c>
      <c r="D42" s="117">
        <v>836180.43660992</v>
      </c>
      <c r="E42" s="117">
        <v>0</v>
      </c>
      <c r="F42" s="117">
        <v>0</v>
      </c>
      <c r="G42" s="117">
        <v>-49510.683746640003</v>
      </c>
      <c r="H42" s="117">
        <v>31.41243308</v>
      </c>
      <c r="I42" s="117">
        <v>0</v>
      </c>
      <c r="J42" s="117">
        <v>-49479.271313559999</v>
      </c>
    </row>
    <row r="43" spans="1:10" x14ac:dyDescent="0.2">
      <c r="A43" s="115">
        <v>44469</v>
      </c>
      <c r="B43" s="116" t="s">
        <v>841</v>
      </c>
      <c r="C43" s="117">
        <v>135866.61709511999</v>
      </c>
      <c r="D43" s="117">
        <v>133796.24363295999</v>
      </c>
      <c r="E43" s="117">
        <v>0</v>
      </c>
      <c r="F43" s="117">
        <v>0</v>
      </c>
      <c r="G43" s="117">
        <v>-386.69434575999998</v>
      </c>
      <c r="H43" s="117">
        <v>-1683.6791164000001</v>
      </c>
      <c r="I43" s="117">
        <v>0</v>
      </c>
      <c r="J43" s="117">
        <v>-2070.3734621600001</v>
      </c>
    </row>
    <row r="44" spans="1:10" x14ac:dyDescent="0.2">
      <c r="A44" s="115">
        <v>44469</v>
      </c>
      <c r="B44" s="116" t="s">
        <v>842</v>
      </c>
      <c r="C44" s="117">
        <v>842082.60649999999</v>
      </c>
      <c r="D44" s="117">
        <v>1042946.3475</v>
      </c>
      <c r="E44" s="117">
        <v>0</v>
      </c>
      <c r="F44" s="117">
        <v>0</v>
      </c>
      <c r="G44" s="117">
        <v>200863.74100000001</v>
      </c>
      <c r="H44" s="117">
        <v>0</v>
      </c>
      <c r="I44" s="117">
        <v>0</v>
      </c>
      <c r="J44" s="117">
        <v>200863.74100000001</v>
      </c>
    </row>
    <row r="45" spans="1:10" x14ac:dyDescent="0.2">
      <c r="A45" s="115">
        <v>44469</v>
      </c>
      <c r="B45" s="116" t="s">
        <v>843</v>
      </c>
      <c r="C45" s="117">
        <v>749028.96285487025</v>
      </c>
      <c r="D45" s="117">
        <v>539168.217588</v>
      </c>
      <c r="E45" s="117">
        <v>0</v>
      </c>
      <c r="F45" s="117">
        <v>0</v>
      </c>
      <c r="G45" s="117">
        <v>-230679.38321986591</v>
      </c>
      <c r="H45" s="117">
        <v>20818.637952995599</v>
      </c>
      <c r="I45" s="117">
        <v>0</v>
      </c>
      <c r="J45" s="117">
        <v>-209860.7452668703</v>
      </c>
    </row>
    <row r="46" spans="1:10" x14ac:dyDescent="0.2">
      <c r="A46" s="115">
        <v>44469</v>
      </c>
      <c r="B46" s="116" t="s">
        <v>844</v>
      </c>
      <c r="C46" s="117">
        <v>317251.82410299999</v>
      </c>
      <c r="D46" s="117">
        <v>356208.13799999998</v>
      </c>
      <c r="E46" s="117">
        <v>0</v>
      </c>
      <c r="F46" s="117">
        <v>0</v>
      </c>
      <c r="G46" s="117">
        <v>34828.680743999998</v>
      </c>
      <c r="H46" s="117">
        <v>4127.6331529999998</v>
      </c>
      <c r="I46" s="117">
        <v>0</v>
      </c>
      <c r="J46" s="117">
        <v>38956.313897</v>
      </c>
    </row>
    <row r="47" spans="1:10" x14ac:dyDescent="0.2">
      <c r="A47" s="115">
        <v>44469</v>
      </c>
      <c r="B47" s="116" t="s">
        <v>845</v>
      </c>
      <c r="C47" s="117">
        <v>747889.76713419845</v>
      </c>
      <c r="D47" s="117">
        <v>593470.44900000002</v>
      </c>
      <c r="E47" s="117">
        <v>0</v>
      </c>
      <c r="F47" s="117">
        <v>0</v>
      </c>
      <c r="G47" s="117">
        <v>-165260.30531353201</v>
      </c>
      <c r="H47" s="117">
        <v>10840.987179333501</v>
      </c>
      <c r="I47" s="117">
        <v>0</v>
      </c>
      <c r="J47" s="117">
        <v>-154419.31813419849</v>
      </c>
    </row>
    <row r="48" spans="1:10" x14ac:dyDescent="0.2">
      <c r="A48" s="115">
        <v>44469</v>
      </c>
      <c r="B48" s="116" t="s">
        <v>846</v>
      </c>
      <c r="C48" s="117">
        <v>501493.09510199999</v>
      </c>
      <c r="D48" s="117">
        <v>533540.8842192</v>
      </c>
      <c r="E48" s="117">
        <v>0</v>
      </c>
      <c r="F48" s="117">
        <v>0</v>
      </c>
      <c r="G48" s="117">
        <v>26624.397571199999</v>
      </c>
      <c r="H48" s="117">
        <v>5423.3915459999998</v>
      </c>
      <c r="I48" s="117">
        <v>0</v>
      </c>
      <c r="J48" s="117">
        <v>32047.789117200002</v>
      </c>
    </row>
    <row r="49" spans="1:10" x14ac:dyDescent="0.2">
      <c r="A49" s="115">
        <v>44469</v>
      </c>
      <c r="B49" s="116" t="s">
        <v>847</v>
      </c>
      <c r="C49" s="117">
        <v>499433.61047800002</v>
      </c>
      <c r="D49" s="117">
        <v>490005.45285120001</v>
      </c>
      <c r="E49" s="117">
        <v>0</v>
      </c>
      <c r="F49" s="117">
        <v>0</v>
      </c>
      <c r="G49" s="117">
        <v>-31406.0617728</v>
      </c>
      <c r="H49" s="117">
        <v>21977.904146000001</v>
      </c>
      <c r="I49" s="117">
        <v>0</v>
      </c>
      <c r="J49" s="117">
        <v>-9428.1576268000008</v>
      </c>
    </row>
    <row r="50" spans="1:10" x14ac:dyDescent="0.2">
      <c r="A50" s="115">
        <v>44469</v>
      </c>
      <c r="B50" s="116" t="s">
        <v>848</v>
      </c>
      <c r="C50" s="117">
        <v>498192.18225999997</v>
      </c>
      <c r="D50" s="117">
        <v>498282.5719872</v>
      </c>
      <c r="E50" s="117">
        <v>0</v>
      </c>
      <c r="F50" s="117">
        <v>0</v>
      </c>
      <c r="G50" s="117">
        <v>-7256.0730528000004</v>
      </c>
      <c r="H50" s="117">
        <v>7346.4627799999998</v>
      </c>
      <c r="I50" s="117">
        <v>0</v>
      </c>
      <c r="J50" s="117">
        <v>90.389727199999996</v>
      </c>
    </row>
    <row r="51" spans="1:10" x14ac:dyDescent="0.2">
      <c r="A51" s="115"/>
      <c r="B51" s="116" t="s">
        <v>849</v>
      </c>
      <c r="C51" s="117">
        <v>37296234.851651661</v>
      </c>
      <c r="D51" s="117">
        <v>37949065.317718633</v>
      </c>
      <c r="E51" s="117">
        <v>0</v>
      </c>
      <c r="F51" s="117">
        <v>0</v>
      </c>
      <c r="G51" s="117">
        <v>551850.56525133795</v>
      </c>
      <c r="H51" s="117">
        <v>100979.90081562909</v>
      </c>
      <c r="I51" s="117"/>
      <c r="J51" s="117">
        <v>652830.466066967</v>
      </c>
    </row>
    <row r="52" spans="1:10" ht="15.95" customHeight="1" x14ac:dyDescent="0.2">
      <c r="A52" s="115"/>
      <c r="B52" s="116" t="s">
        <v>850</v>
      </c>
      <c r="C52" s="117"/>
      <c r="D52" s="117"/>
      <c r="E52" s="117"/>
      <c r="F52" s="117"/>
      <c r="G52" s="117"/>
      <c r="H52" s="117"/>
      <c r="I52" s="117"/>
      <c r="J52" s="117"/>
    </row>
    <row r="53" spans="1:10" ht="15.95" customHeight="1" x14ac:dyDescent="0.2">
      <c r="A53" s="115">
        <v>44469</v>
      </c>
      <c r="B53" s="116" t="s">
        <v>851</v>
      </c>
      <c r="C53" s="117">
        <v>51317.171914477498</v>
      </c>
      <c r="D53" s="117">
        <v>60408.3436353</v>
      </c>
      <c r="E53" s="117">
        <v>0</v>
      </c>
      <c r="F53" s="117">
        <v>0</v>
      </c>
      <c r="G53" s="117">
        <v>8759.2098271185005</v>
      </c>
      <c r="H53" s="117">
        <v>331.96189370399998</v>
      </c>
      <c r="I53" s="117">
        <v>0</v>
      </c>
      <c r="J53" s="117">
        <v>9091.1717208225</v>
      </c>
    </row>
    <row r="54" spans="1:10" ht="15.95" customHeight="1" x14ac:dyDescent="0.2">
      <c r="A54" s="115"/>
      <c r="B54" s="116" t="s">
        <v>852</v>
      </c>
      <c r="C54" s="117">
        <v>51317.171914477498</v>
      </c>
      <c r="D54" s="117">
        <v>60408.3436353</v>
      </c>
      <c r="E54" s="117">
        <v>0</v>
      </c>
      <c r="F54" s="117">
        <v>0</v>
      </c>
      <c r="G54" s="117">
        <v>8759.2098271185005</v>
      </c>
      <c r="H54" s="117">
        <v>331.96189370399998</v>
      </c>
      <c r="I54" s="117"/>
      <c r="J54" s="117">
        <v>9091.1717208225</v>
      </c>
    </row>
    <row r="55" spans="1:10" ht="15.95" customHeight="1" x14ac:dyDescent="0.2">
      <c r="A55" s="115">
        <v>44469</v>
      </c>
      <c r="B55" s="116" t="s">
        <v>853</v>
      </c>
      <c r="C55" s="117">
        <v>884739.91206629726</v>
      </c>
      <c r="D55" s="117">
        <v>879141.875</v>
      </c>
      <c r="E55" s="117">
        <v>5227.2564371755998</v>
      </c>
      <c r="F55" s="117">
        <v>0</v>
      </c>
      <c r="G55" s="117">
        <v>0</v>
      </c>
      <c r="H55" s="117">
        <v>0</v>
      </c>
      <c r="I55" s="117">
        <v>0</v>
      </c>
      <c r="J55" s="117">
        <v>5227.2564371755998</v>
      </c>
    </row>
    <row r="56" spans="1:10" ht="15.95" customHeight="1" x14ac:dyDescent="0.2">
      <c r="A56" s="115">
        <v>44469</v>
      </c>
      <c r="B56" s="116" t="s">
        <v>854</v>
      </c>
      <c r="C56" s="117">
        <v>816783.66706739995</v>
      </c>
      <c r="D56" s="117">
        <v>817490.97</v>
      </c>
      <c r="E56" s="117">
        <v>947.80385466819996</v>
      </c>
      <c r="F56" s="117">
        <v>0</v>
      </c>
      <c r="G56" s="117">
        <v>0</v>
      </c>
      <c r="H56" s="117">
        <v>0</v>
      </c>
      <c r="I56" s="117">
        <v>0</v>
      </c>
      <c r="J56" s="117">
        <v>947.80385466819996</v>
      </c>
    </row>
    <row r="57" spans="1:10" ht="15.95" customHeight="1" x14ac:dyDescent="0.2">
      <c r="A57" s="115">
        <v>44469</v>
      </c>
      <c r="B57" s="116" t="s">
        <v>855</v>
      </c>
      <c r="C57" s="117">
        <v>231567.2479033389</v>
      </c>
      <c r="D57" s="117">
        <v>286922.10239999997</v>
      </c>
      <c r="E57" s="117">
        <v>13031.3844371662</v>
      </c>
      <c r="F57" s="117">
        <v>0</v>
      </c>
      <c r="G57" s="117">
        <v>0</v>
      </c>
      <c r="H57" s="117">
        <v>0</v>
      </c>
      <c r="I57" s="117">
        <v>0</v>
      </c>
      <c r="J57" s="117">
        <v>13031.3844371662</v>
      </c>
    </row>
    <row r="58" spans="1:10" ht="15.95" customHeight="1" x14ac:dyDescent="0.2">
      <c r="A58" s="115">
        <v>44469</v>
      </c>
      <c r="B58" s="116" t="s">
        <v>856</v>
      </c>
      <c r="C58" s="117">
        <v>1160.9238408488</v>
      </c>
      <c r="D58" s="117">
        <v>1488</v>
      </c>
      <c r="E58" s="117">
        <v>95.5532644492</v>
      </c>
      <c r="F58" s="117">
        <v>0</v>
      </c>
      <c r="G58" s="117">
        <v>0</v>
      </c>
      <c r="H58" s="117">
        <v>0</v>
      </c>
      <c r="I58" s="117">
        <v>0</v>
      </c>
      <c r="J58" s="117">
        <v>95.5532644492</v>
      </c>
    </row>
    <row r="59" spans="1:10" ht="15.95" customHeight="1" x14ac:dyDescent="0.2">
      <c r="A59" s="115">
        <v>44469</v>
      </c>
      <c r="B59" s="116" t="s">
        <v>857</v>
      </c>
      <c r="C59" s="117">
        <v>882635.99136831565</v>
      </c>
      <c r="D59" s="117">
        <v>1118158.8768</v>
      </c>
      <c r="E59" s="117">
        <v>78216.068139457697</v>
      </c>
      <c r="F59" s="117">
        <v>0</v>
      </c>
      <c r="G59" s="117">
        <v>0</v>
      </c>
      <c r="H59" s="117">
        <v>0</v>
      </c>
      <c r="I59" s="117">
        <v>0</v>
      </c>
      <c r="J59" s="117">
        <v>78216.068139457697</v>
      </c>
    </row>
    <row r="60" spans="1:10" ht="15.95" customHeight="1" x14ac:dyDescent="0.2">
      <c r="A60" s="115">
        <v>44469</v>
      </c>
      <c r="B60" s="116" t="s">
        <v>858</v>
      </c>
      <c r="C60" s="117">
        <v>630027.51050681924</v>
      </c>
      <c r="D60" s="117">
        <v>633884.48640000005</v>
      </c>
      <c r="E60" s="117">
        <v>-681.39226673320002</v>
      </c>
      <c r="F60" s="117">
        <v>0</v>
      </c>
      <c r="G60" s="117">
        <v>0</v>
      </c>
      <c r="H60" s="117">
        <v>0</v>
      </c>
      <c r="I60" s="117">
        <v>0</v>
      </c>
      <c r="J60" s="117">
        <v>-681.39226673320002</v>
      </c>
    </row>
    <row r="61" spans="1:10" ht="15.95" customHeight="1" x14ac:dyDescent="0.2">
      <c r="A61" s="115">
        <v>44469</v>
      </c>
      <c r="B61" s="116" t="s">
        <v>859</v>
      </c>
      <c r="C61" s="117">
        <v>174836.02</v>
      </c>
      <c r="D61" s="117">
        <v>175860</v>
      </c>
      <c r="E61" s="117">
        <v>-150.2013724668</v>
      </c>
      <c r="F61" s="117">
        <v>0</v>
      </c>
      <c r="G61" s="117">
        <v>0</v>
      </c>
      <c r="H61" s="117">
        <v>0</v>
      </c>
      <c r="I61" s="117">
        <v>0</v>
      </c>
      <c r="J61" s="117">
        <v>-150.2013724668</v>
      </c>
    </row>
    <row r="62" spans="1:10" ht="15.95" customHeight="1" x14ac:dyDescent="0.2">
      <c r="A62" s="115">
        <v>44469</v>
      </c>
      <c r="B62" s="116" t="s">
        <v>860</v>
      </c>
      <c r="C62" s="117">
        <v>701749.87057859998</v>
      </c>
      <c r="D62" s="117">
        <v>715390.63518999994</v>
      </c>
      <c r="E62" s="117">
        <v>14578.016379352301</v>
      </c>
      <c r="F62" s="117">
        <v>0</v>
      </c>
      <c r="G62" s="117">
        <v>0</v>
      </c>
      <c r="H62" s="117">
        <v>0</v>
      </c>
      <c r="I62" s="117">
        <v>0</v>
      </c>
      <c r="J62" s="117">
        <v>14578.016379352301</v>
      </c>
    </row>
    <row r="63" spans="1:10" ht="15.95" customHeight="1" x14ac:dyDescent="0.2">
      <c r="A63" s="115"/>
      <c r="B63" s="116" t="s">
        <v>744</v>
      </c>
      <c r="C63" s="117">
        <v>4323501.1433316199</v>
      </c>
      <c r="D63" s="117">
        <v>4628336.9457900003</v>
      </c>
      <c r="E63" s="117">
        <v>111264.4888730692</v>
      </c>
      <c r="F63" s="117">
        <v>0</v>
      </c>
      <c r="G63" s="117">
        <v>0</v>
      </c>
      <c r="H63" s="117">
        <v>0</v>
      </c>
      <c r="I63" s="117"/>
      <c r="J63" s="117">
        <v>111264.4888730692</v>
      </c>
    </row>
    <row r="64" spans="1:10" ht="15.95" customHeight="1" x14ac:dyDescent="0.2">
      <c r="A64" s="115"/>
      <c r="B64" s="116" t="s">
        <v>861</v>
      </c>
      <c r="C64" s="117"/>
      <c r="D64" s="117"/>
      <c r="E64" s="117"/>
      <c r="F64" s="117"/>
      <c r="G64" s="117"/>
      <c r="H64" s="117"/>
      <c r="I64" s="117"/>
      <c r="J64" s="117"/>
    </row>
    <row r="65" spans="1:10" ht="15.95" customHeight="1" x14ac:dyDescent="0.2">
      <c r="A65" s="115"/>
      <c r="B65" s="116" t="s">
        <v>862</v>
      </c>
      <c r="C65" s="117"/>
      <c r="D65" s="117"/>
      <c r="E65" s="117"/>
      <c r="F65" s="117"/>
      <c r="G65" s="117"/>
      <c r="H65" s="117"/>
      <c r="I65" s="117"/>
      <c r="J65" s="117"/>
    </row>
    <row r="66" spans="1:10" ht="15.95" customHeight="1" x14ac:dyDescent="0.2">
      <c r="A66" s="115">
        <v>44469</v>
      </c>
      <c r="B66" s="116" t="s">
        <v>863</v>
      </c>
      <c r="C66" s="117">
        <v>124688.07416</v>
      </c>
      <c r="D66" s="117">
        <v>104245.739</v>
      </c>
      <c r="E66" s="117">
        <v>0</v>
      </c>
      <c r="F66" s="117">
        <v>0</v>
      </c>
      <c r="G66" s="117">
        <v>-20442.335159999999</v>
      </c>
      <c r="H66" s="117">
        <v>0</v>
      </c>
      <c r="I66" s="117">
        <v>0</v>
      </c>
      <c r="J66" s="117">
        <v>-20442.335159999999</v>
      </c>
    </row>
    <row r="67" spans="1:10" ht="15.95" customHeight="1" x14ac:dyDescent="0.2">
      <c r="A67" s="115"/>
      <c r="B67" s="116" t="s">
        <v>864</v>
      </c>
      <c r="C67" s="117">
        <v>124688.07416</v>
      </c>
      <c r="D67" s="117">
        <v>104245.739</v>
      </c>
      <c r="E67" s="117">
        <v>0</v>
      </c>
      <c r="F67" s="117">
        <v>0</v>
      </c>
      <c r="G67" s="117">
        <v>-20442.335159999999</v>
      </c>
      <c r="H67" s="117">
        <v>0</v>
      </c>
      <c r="I67" s="117"/>
      <c r="J67" s="117">
        <v>-20442.335159999999</v>
      </c>
    </row>
    <row r="68" spans="1:10" ht="15.95" customHeight="1" x14ac:dyDescent="0.2">
      <c r="A68" s="115"/>
      <c r="B68" s="118" t="s">
        <v>865</v>
      </c>
      <c r="C68" s="119">
        <v>41795741.241057761</v>
      </c>
      <c r="D68" s="119">
        <v>42742056.346143931</v>
      </c>
      <c r="E68" s="119">
        <v>111264.4888730692</v>
      </c>
      <c r="F68" s="119">
        <v>0</v>
      </c>
      <c r="G68" s="119">
        <v>540167.43991845637</v>
      </c>
      <c r="H68" s="119">
        <v>101311.8627093331</v>
      </c>
      <c r="I68" s="119">
        <v>0</v>
      </c>
      <c r="J68" s="119">
        <v>752743.79150085873</v>
      </c>
    </row>
    <row r="69" spans="1:10" x14ac:dyDescent="0.2">
      <c r="C69" s="14"/>
      <c r="D69" s="14"/>
      <c r="E69" s="14"/>
      <c r="F69" s="14"/>
      <c r="G69" s="14"/>
      <c r="H69" s="14"/>
      <c r="I69" s="14"/>
      <c r="J69" s="128"/>
    </row>
    <row r="71" spans="1:10" ht="34.5" customHeight="1" x14ac:dyDescent="0.2">
      <c r="A71" s="14" t="s">
        <v>161</v>
      </c>
      <c r="D71" s="1" t="s">
        <v>229</v>
      </c>
      <c r="F71" s="1" t="s">
        <v>163</v>
      </c>
      <c r="H71" s="156" t="s">
        <v>164</v>
      </c>
      <c r="I71" s="156"/>
      <c r="J71" s="156"/>
    </row>
    <row r="72" spans="1:10" ht="27" customHeight="1" x14ac:dyDescent="0.2">
      <c r="A72" s="14" t="s">
        <v>894</v>
      </c>
      <c r="D72" s="131" t="s">
        <v>165</v>
      </c>
      <c r="H72" s="158" t="s">
        <v>166</v>
      </c>
      <c r="I72" s="158"/>
      <c r="J72" s="158"/>
    </row>
  </sheetData>
  <mergeCells count="4">
    <mergeCell ref="A10:J10"/>
    <mergeCell ref="H71:J71"/>
    <mergeCell ref="A11:J11"/>
    <mergeCell ref="H72:J72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25" zoomScaleNormal="100" zoomScaleSheetLayoutView="100" workbookViewId="0">
      <selection activeCell="I55" sqref="I55"/>
    </sheetView>
  </sheetViews>
  <sheetFormatPr defaultColWidth="8" defaultRowHeight="12.75" customHeight="1" x14ac:dyDescent="0.2"/>
  <cols>
    <col min="1" max="1" width="6" style="34" hidden="1" customWidth="1"/>
    <col min="2" max="2" width="7.5703125" style="34" customWidth="1"/>
    <col min="3" max="3" width="9.140625" style="34" customWidth="1"/>
    <col min="4" max="4" width="18.7109375" style="34" customWidth="1"/>
    <col min="5" max="7" width="9.140625" style="34" customWidth="1"/>
    <col min="8" max="8" width="11.28515625" style="34" bestFit="1" customWidth="1"/>
    <col min="9" max="9" width="9.140625" style="34" customWidth="1"/>
    <col min="10" max="10" width="13.85546875" style="34" customWidth="1"/>
    <col min="11" max="11" width="10.85546875" style="34" customWidth="1"/>
    <col min="12" max="12" width="16.85546875" style="34" customWidth="1"/>
    <col min="13" max="13" width="10.28515625" style="34" customWidth="1"/>
    <col min="14" max="256" width="9.140625" style="34" customWidth="1"/>
  </cols>
  <sheetData>
    <row r="1" spans="2:12" x14ac:dyDescent="0.2">
      <c r="B1" s="2" t="str">
        <f>'2'!A1</f>
        <v>Naziv investicionog fonda: OAIF Future fund</v>
      </c>
    </row>
    <row r="2" spans="2:12" x14ac:dyDescent="0.2">
      <c r="B2" s="2" t="str">
        <f>'2'!A2</f>
        <v xml:space="preserve">Registarski broj investicionog fonda: </v>
      </c>
    </row>
    <row r="3" spans="2:12" x14ac:dyDescent="0.2">
      <c r="B3" s="2" t="str">
        <f>'2'!A3</f>
        <v>Naziv društva za upravljanje investicionim fondom: Društvo za upravljanje investicionim fondovima Kristal invest A.D. Banja Luka</v>
      </c>
    </row>
    <row r="4" spans="2:12" x14ac:dyDescent="0.2">
      <c r="B4" s="2" t="str">
        <f>'2'!A4</f>
        <v>Matični broj društva za upravljanje investicionim fondom: 01935615</v>
      </c>
    </row>
    <row r="5" spans="2:12" x14ac:dyDescent="0.2">
      <c r="B5" s="2" t="str">
        <f>'2'!A5</f>
        <v>JIB društva za upravljanje investicionim fondom: 4400819920004</v>
      </c>
    </row>
    <row r="6" spans="2:12" x14ac:dyDescent="0.2">
      <c r="B6" s="2" t="str">
        <f>'2'!A6</f>
        <v>JIB zatvorenog investicionog fonda: JP-M-6</v>
      </c>
    </row>
    <row r="9" spans="2:12" x14ac:dyDescent="0.2">
      <c r="B9" s="205" t="s">
        <v>866</v>
      </c>
      <c r="C9" s="205"/>
      <c r="D9" s="205"/>
      <c r="E9" s="205"/>
      <c r="F9" s="205"/>
      <c r="G9" s="205"/>
      <c r="H9" s="205"/>
      <c r="I9" s="205"/>
      <c r="J9" s="205"/>
      <c r="K9" s="205"/>
      <c r="L9" s="205"/>
    </row>
    <row r="10" spans="2:12" x14ac:dyDescent="0.2">
      <c r="B10" s="205" t="s">
        <v>867</v>
      </c>
      <c r="C10" s="205"/>
      <c r="D10" s="205"/>
      <c r="E10" s="205"/>
      <c r="F10" s="205"/>
      <c r="G10" s="205"/>
      <c r="H10" s="205"/>
      <c r="I10" s="205"/>
      <c r="J10" s="205"/>
      <c r="K10" s="205"/>
      <c r="L10" s="205"/>
    </row>
    <row r="12" spans="2:12" x14ac:dyDescent="0.2">
      <c r="B12" s="221" t="s">
        <v>868</v>
      </c>
      <c r="C12" s="221"/>
      <c r="D12" s="221"/>
      <c r="E12" s="221"/>
      <c r="F12" s="221"/>
      <c r="G12" s="221"/>
      <c r="H12" s="221"/>
      <c r="I12" s="221"/>
      <c r="J12" s="221"/>
      <c r="K12" s="221"/>
      <c r="L12" s="221"/>
    </row>
    <row r="14" spans="2:12" ht="40.5" customHeight="1" x14ac:dyDescent="0.2">
      <c r="B14" s="120" t="s">
        <v>869</v>
      </c>
      <c r="C14" s="212" t="s">
        <v>870</v>
      </c>
      <c r="D14" s="213"/>
      <c r="E14" s="212" t="s">
        <v>351</v>
      </c>
      <c r="F14" s="213"/>
      <c r="G14" s="212" t="s">
        <v>871</v>
      </c>
      <c r="H14" s="213"/>
      <c r="I14" s="212" t="s">
        <v>872</v>
      </c>
      <c r="J14" s="213"/>
      <c r="K14" s="212" t="s">
        <v>873</v>
      </c>
      <c r="L14" s="213"/>
    </row>
    <row r="15" spans="2:12" ht="10.5" customHeight="1" x14ac:dyDescent="0.2">
      <c r="B15" s="121">
        <v>1</v>
      </c>
      <c r="C15" s="206">
        <v>2</v>
      </c>
      <c r="D15" s="207"/>
      <c r="E15" s="206">
        <v>3</v>
      </c>
      <c r="F15" s="207"/>
      <c r="G15" s="206">
        <v>4</v>
      </c>
      <c r="H15" s="207"/>
      <c r="I15" s="206">
        <v>5</v>
      </c>
      <c r="J15" s="207"/>
      <c r="K15" s="206">
        <v>6</v>
      </c>
      <c r="L15" s="207"/>
    </row>
    <row r="16" spans="2:12" x14ac:dyDescent="0.2">
      <c r="B16" s="121" t="s">
        <v>233</v>
      </c>
      <c r="C16" s="214"/>
      <c r="D16" s="215"/>
      <c r="E16" s="210"/>
      <c r="F16" s="211"/>
      <c r="G16" s="208"/>
      <c r="H16" s="209"/>
      <c r="I16" s="208"/>
      <c r="J16" s="209"/>
      <c r="K16" s="208"/>
      <c r="L16" s="209"/>
    </row>
    <row r="17" spans="2:12" x14ac:dyDescent="0.2">
      <c r="B17" s="122"/>
      <c r="C17" s="214" t="s">
        <v>748</v>
      </c>
      <c r="D17" s="215"/>
      <c r="E17" s="210"/>
      <c r="F17" s="211"/>
      <c r="G17" s="208"/>
      <c r="H17" s="209"/>
      <c r="I17" s="208"/>
      <c r="J17" s="209"/>
      <c r="K17" s="208"/>
      <c r="L17" s="209"/>
    </row>
    <row r="18" spans="2:12" x14ac:dyDescent="0.2">
      <c r="C18" s="40"/>
      <c r="D18" s="40"/>
      <c r="E18" s="40"/>
      <c r="F18" s="40"/>
      <c r="G18" s="40"/>
      <c r="H18" s="40"/>
      <c r="I18" s="40"/>
      <c r="J18" s="40"/>
      <c r="K18" s="40"/>
      <c r="L18" s="40"/>
    </row>
    <row r="19" spans="2:12" x14ac:dyDescent="0.2">
      <c r="B19" s="221" t="s">
        <v>874</v>
      </c>
      <c r="C19" s="221"/>
      <c r="D19" s="221"/>
      <c r="E19" s="221"/>
      <c r="F19" s="221"/>
      <c r="G19" s="221"/>
      <c r="H19" s="221"/>
      <c r="I19" s="221"/>
      <c r="J19" s="221"/>
      <c r="K19" s="221"/>
      <c r="L19" s="221"/>
    </row>
    <row r="20" spans="2:12" x14ac:dyDescent="0.2"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</row>
    <row r="21" spans="2:12" x14ac:dyDescent="0.2">
      <c r="B21" s="214" t="s">
        <v>875</v>
      </c>
      <c r="C21" s="225"/>
      <c r="D21" s="225"/>
      <c r="E21" s="225"/>
      <c r="F21" s="225"/>
      <c r="G21" s="225"/>
      <c r="H21" s="225"/>
      <c r="I21" s="225"/>
      <c r="J21" s="215"/>
    </row>
    <row r="22" spans="2:12" ht="27.75" customHeight="1" x14ac:dyDescent="0.2">
      <c r="B22" s="120" t="s">
        <v>869</v>
      </c>
      <c r="C22" s="212" t="s">
        <v>870</v>
      </c>
      <c r="D22" s="213"/>
      <c r="E22" s="212" t="s">
        <v>876</v>
      </c>
      <c r="F22" s="213"/>
      <c r="G22" s="212" t="s">
        <v>877</v>
      </c>
      <c r="H22" s="213"/>
      <c r="I22" s="212" t="s">
        <v>878</v>
      </c>
      <c r="J22" s="213"/>
    </row>
    <row r="23" spans="2:12" ht="10.5" customHeight="1" x14ac:dyDescent="0.2">
      <c r="B23" s="121">
        <v>1</v>
      </c>
      <c r="C23" s="206">
        <v>2</v>
      </c>
      <c r="D23" s="207"/>
      <c r="E23" s="206">
        <v>3</v>
      </c>
      <c r="F23" s="207"/>
      <c r="G23" s="206">
        <v>4</v>
      </c>
      <c r="H23" s="207"/>
      <c r="I23" s="206">
        <v>5</v>
      </c>
      <c r="J23" s="207"/>
    </row>
    <row r="24" spans="2:12" x14ac:dyDescent="0.2">
      <c r="B24" s="121" t="s">
        <v>233</v>
      </c>
      <c r="C24" s="214"/>
      <c r="D24" s="215"/>
      <c r="E24" s="210"/>
      <c r="F24" s="211"/>
      <c r="G24" s="214"/>
      <c r="H24" s="215"/>
      <c r="I24" s="208"/>
      <c r="J24" s="209"/>
    </row>
    <row r="25" spans="2:12" x14ac:dyDescent="0.2">
      <c r="B25" s="121"/>
      <c r="C25" s="219" t="s">
        <v>879</v>
      </c>
      <c r="D25" s="220"/>
      <c r="E25" s="210"/>
      <c r="F25" s="211"/>
      <c r="G25" s="214"/>
      <c r="H25" s="215"/>
      <c r="I25" s="208"/>
      <c r="J25" s="209"/>
    </row>
    <row r="26" spans="2:12" x14ac:dyDescent="0.2">
      <c r="B26" s="214" t="s">
        <v>880</v>
      </c>
      <c r="C26" s="225"/>
      <c r="D26" s="225"/>
      <c r="E26" s="225"/>
      <c r="F26" s="225"/>
      <c r="G26" s="225"/>
      <c r="H26" s="225"/>
      <c r="I26" s="225"/>
      <c r="J26" s="215"/>
    </row>
    <row r="27" spans="2:12" ht="24.75" customHeight="1" x14ac:dyDescent="0.2">
      <c r="B27" s="120" t="s">
        <v>869</v>
      </c>
      <c r="C27" s="212" t="s">
        <v>870</v>
      </c>
      <c r="D27" s="213"/>
      <c r="E27" s="212" t="s">
        <v>881</v>
      </c>
      <c r="F27" s="213"/>
      <c r="G27" s="212" t="s">
        <v>882</v>
      </c>
      <c r="H27" s="213"/>
      <c r="I27" s="212" t="s">
        <v>883</v>
      </c>
      <c r="J27" s="213"/>
    </row>
    <row r="28" spans="2:12" x14ac:dyDescent="0.2">
      <c r="B28" s="121" t="s">
        <v>233</v>
      </c>
      <c r="C28" s="214"/>
      <c r="D28" s="215"/>
      <c r="E28" s="208"/>
      <c r="F28" s="209"/>
      <c r="G28" s="206"/>
      <c r="H28" s="207"/>
      <c r="I28" s="208"/>
      <c r="J28" s="209"/>
    </row>
    <row r="29" spans="2:12" x14ac:dyDescent="0.2">
      <c r="B29" s="121"/>
      <c r="C29" s="219" t="s">
        <v>884</v>
      </c>
      <c r="D29" s="220"/>
      <c r="E29" s="208"/>
      <c r="F29" s="209"/>
      <c r="G29" s="206"/>
      <c r="H29" s="207"/>
      <c r="I29" s="208"/>
      <c r="J29" s="209"/>
    </row>
    <row r="30" spans="2:12" x14ac:dyDescent="0.2">
      <c r="B30" s="214" t="s">
        <v>885</v>
      </c>
      <c r="C30" s="225"/>
      <c r="D30" s="215"/>
      <c r="E30" s="208"/>
      <c r="F30" s="209"/>
      <c r="G30" s="206"/>
      <c r="H30" s="207"/>
      <c r="I30" s="208"/>
      <c r="J30" s="209"/>
    </row>
    <row r="31" spans="2:12" ht="27" customHeight="1" x14ac:dyDescent="0.2"/>
    <row r="32" spans="2:12" x14ac:dyDescent="0.2">
      <c r="B32" s="221" t="s">
        <v>886</v>
      </c>
      <c r="C32" s="221"/>
      <c r="D32" s="221"/>
      <c r="E32" s="221"/>
      <c r="F32" s="221"/>
      <c r="G32" s="221"/>
      <c r="H32" s="221"/>
      <c r="I32" s="221"/>
      <c r="J32" s="221"/>
      <c r="K32" s="221"/>
    </row>
    <row r="34" spans="2:12" ht="21" customHeight="1" x14ac:dyDescent="0.2">
      <c r="B34" s="222" t="s">
        <v>887</v>
      </c>
      <c r="C34" s="223"/>
      <c r="D34" s="223"/>
      <c r="E34" s="224"/>
      <c r="F34" s="222" t="s">
        <v>888</v>
      </c>
      <c r="G34" s="223"/>
      <c r="H34" s="224"/>
      <c r="I34" s="222" t="s">
        <v>889</v>
      </c>
      <c r="J34" s="223"/>
      <c r="K34" s="224"/>
    </row>
    <row r="35" spans="2:12" x14ac:dyDescent="0.2">
      <c r="B35" s="216"/>
      <c r="C35" s="217"/>
      <c r="D35" s="217"/>
      <c r="E35" s="218"/>
      <c r="F35" s="227"/>
      <c r="G35" s="228"/>
      <c r="H35" s="229"/>
      <c r="I35" s="214"/>
      <c r="J35" s="225"/>
      <c r="K35" s="215"/>
    </row>
    <row r="36" spans="2:12" x14ac:dyDescent="0.2">
      <c r="B36" s="214" t="s">
        <v>890</v>
      </c>
      <c r="C36" s="225"/>
      <c r="D36" s="225"/>
      <c r="E36" s="215"/>
      <c r="F36" s="227">
        <v>1449365.34</v>
      </c>
      <c r="G36" s="228"/>
      <c r="H36" s="229"/>
      <c r="I36" s="206" t="s">
        <v>891</v>
      </c>
      <c r="J36" s="226"/>
      <c r="K36" s="207"/>
    </row>
    <row r="37" spans="2:12" x14ac:dyDescent="0.2">
      <c r="B37" s="89"/>
      <c r="C37" s="89"/>
      <c r="D37" s="89" t="s">
        <v>748</v>
      </c>
      <c r="E37" s="89"/>
      <c r="F37" s="89"/>
      <c r="G37" s="89"/>
      <c r="H37" s="155">
        <f>SUM(F35:F36)</f>
        <v>1449365.34</v>
      </c>
      <c r="I37" s="89"/>
      <c r="J37" s="89"/>
      <c r="K37" s="89"/>
      <c r="L37" s="89"/>
    </row>
    <row r="38" spans="2:12" x14ac:dyDescent="0.2"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</row>
    <row r="39" spans="2:12" ht="31.5" customHeight="1" x14ac:dyDescent="0.2">
      <c r="B39" s="89" t="s">
        <v>161</v>
      </c>
      <c r="C39" s="89"/>
      <c r="D39" s="89"/>
      <c r="E39" s="89"/>
      <c r="F39" s="205" t="s">
        <v>229</v>
      </c>
      <c r="G39" s="205"/>
      <c r="H39" s="89"/>
      <c r="I39" s="89" t="s">
        <v>163</v>
      </c>
      <c r="J39" s="192" t="s">
        <v>164</v>
      </c>
      <c r="K39" s="192"/>
      <c r="L39" s="192"/>
    </row>
    <row r="40" spans="2:12" ht="36" customHeight="1" x14ac:dyDescent="0.2">
      <c r="B40" s="89" t="s">
        <v>894</v>
      </c>
      <c r="C40" s="89"/>
      <c r="D40" s="89"/>
      <c r="E40" s="89"/>
      <c r="F40" s="194" t="s">
        <v>165</v>
      </c>
      <c r="G40" s="194"/>
      <c r="H40" s="89"/>
      <c r="I40" s="89"/>
      <c r="J40" s="194" t="s">
        <v>166</v>
      </c>
      <c r="K40" s="194"/>
      <c r="L40" s="194"/>
    </row>
    <row r="41" spans="2:12" x14ac:dyDescent="0.2"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</row>
    <row r="42" spans="2:12" x14ac:dyDescent="0.2"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</row>
    <row r="43" spans="2:12" x14ac:dyDescent="0.2"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</row>
    <row r="44" spans="2:12" x14ac:dyDescent="0.2"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</row>
    <row r="45" spans="2:12" x14ac:dyDescent="0.2">
      <c r="B45" s="89"/>
      <c r="C45" s="89"/>
      <c r="D45" s="89"/>
      <c r="E45" s="89"/>
      <c r="F45" s="123"/>
      <c r="G45" s="123"/>
      <c r="H45" s="123"/>
      <c r="I45" s="40"/>
      <c r="J45" s="40"/>
      <c r="K45" s="40"/>
    </row>
    <row r="46" spans="2:12" x14ac:dyDescent="0.2">
      <c r="C46" s="124"/>
    </row>
    <row r="48" spans="2:12" x14ac:dyDescent="0.2">
      <c r="C48" s="167"/>
      <c r="D48" s="167"/>
      <c r="E48" s="167"/>
      <c r="F48" s="167"/>
    </row>
    <row r="49" spans="3:6" x14ac:dyDescent="0.2">
      <c r="C49" s="167"/>
      <c r="D49" s="167"/>
      <c r="E49" s="167"/>
      <c r="F49" s="167"/>
    </row>
    <row r="50" spans="3:6" x14ac:dyDescent="0.2">
      <c r="C50" s="167"/>
      <c r="D50" s="167"/>
      <c r="E50" s="167"/>
      <c r="F50" s="167"/>
    </row>
    <row r="82" spans="10:12" x14ac:dyDescent="0.2">
      <c r="J82" s="125"/>
      <c r="K82" s="125"/>
    </row>
    <row r="83" spans="10:12" x14ac:dyDescent="0.2">
      <c r="J83" s="125"/>
      <c r="K83" s="125"/>
    </row>
    <row r="84" spans="10:12" x14ac:dyDescent="0.2">
      <c r="L84" s="125"/>
    </row>
    <row r="85" spans="10:12" x14ac:dyDescent="0.2">
      <c r="L85" s="125"/>
    </row>
    <row r="86" spans="10:12" ht="21.75" customHeight="1" x14ac:dyDescent="0.2"/>
  </sheetData>
  <mergeCells count="73">
    <mergeCell ref="J39:L39"/>
    <mergeCell ref="I16:J16"/>
    <mergeCell ref="C48:F50"/>
    <mergeCell ref="F35:H35"/>
    <mergeCell ref="E28:F28"/>
    <mergeCell ref="I23:J23"/>
    <mergeCell ref="I35:K35"/>
    <mergeCell ref="E29:F29"/>
    <mergeCell ref="I29:J29"/>
    <mergeCell ref="B30:D30"/>
    <mergeCell ref="B36:E36"/>
    <mergeCell ref="C25:D25"/>
    <mergeCell ref="K16:L16"/>
    <mergeCell ref="F36:H36"/>
    <mergeCell ref="G27:H27"/>
    <mergeCell ref="I25:J25"/>
    <mergeCell ref="B12:L12"/>
    <mergeCell ref="C14:D14"/>
    <mergeCell ref="J40:L40"/>
    <mergeCell ref="I14:J14"/>
    <mergeCell ref="B26:J26"/>
    <mergeCell ref="C17:D17"/>
    <mergeCell ref="I36:K36"/>
    <mergeCell ref="F39:G39"/>
    <mergeCell ref="E22:F22"/>
    <mergeCell ref="E24:F24"/>
    <mergeCell ref="E30:F30"/>
    <mergeCell ref="G29:H29"/>
    <mergeCell ref="G24:H24"/>
    <mergeCell ref="I17:J17"/>
    <mergeCell ref="G25:H25"/>
    <mergeCell ref="F40:G40"/>
    <mergeCell ref="G16:H16"/>
    <mergeCell ref="C16:D16"/>
    <mergeCell ref="B9:L9"/>
    <mergeCell ref="C28:D28"/>
    <mergeCell ref="C15:D15"/>
    <mergeCell ref="C22:D22"/>
    <mergeCell ref="G17:H17"/>
    <mergeCell ref="B21:J21"/>
    <mergeCell ref="E17:F17"/>
    <mergeCell ref="K15:L15"/>
    <mergeCell ref="E23:F23"/>
    <mergeCell ref="I24:J24"/>
    <mergeCell ref="G22:H22"/>
    <mergeCell ref="K17:L17"/>
    <mergeCell ref="C27:D27"/>
    <mergeCell ref="E27:F27"/>
    <mergeCell ref="B35:E35"/>
    <mergeCell ref="G28:H28"/>
    <mergeCell ref="C23:D23"/>
    <mergeCell ref="C29:D29"/>
    <mergeCell ref="B19:L19"/>
    <mergeCell ref="B34:E34"/>
    <mergeCell ref="B32:K32"/>
    <mergeCell ref="F34:H34"/>
    <mergeCell ref="I34:K34"/>
    <mergeCell ref="B10:L10"/>
    <mergeCell ref="E15:F15"/>
    <mergeCell ref="I30:J30"/>
    <mergeCell ref="I28:J28"/>
    <mergeCell ref="E25:F25"/>
    <mergeCell ref="G30:H30"/>
    <mergeCell ref="G23:H23"/>
    <mergeCell ref="I15:J15"/>
    <mergeCell ref="I22:J22"/>
    <mergeCell ref="E16:F16"/>
    <mergeCell ref="I27:J27"/>
    <mergeCell ref="C24:D24"/>
    <mergeCell ref="G14:H14"/>
    <mergeCell ref="G15:H15"/>
    <mergeCell ref="E14:F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N89"/>
  <sheetViews>
    <sheetView view="pageBreakPreview" topLeftCell="A55" zoomScaleNormal="100" zoomScaleSheetLayoutView="100" workbookViewId="0">
      <selection activeCell="G43" sqref="G43"/>
    </sheetView>
  </sheetViews>
  <sheetFormatPr defaultColWidth="8" defaultRowHeight="12.75" customHeight="1" x14ac:dyDescent="0.2"/>
  <cols>
    <col min="1" max="1" width="17.85546875" style="127" customWidth="1"/>
    <col min="2" max="2" width="50.7109375" style="2" customWidth="1"/>
    <col min="3" max="3" width="5.5703125" style="2" customWidth="1"/>
    <col min="4" max="5" width="15.28515625" style="2" customWidth="1"/>
    <col min="6" max="248" width="9.140625" style="2" customWidth="1"/>
    <col min="249" max="16384" width="8" style="132"/>
  </cols>
  <sheetData>
    <row r="1" spans="1:5" x14ac:dyDescent="0.2">
      <c r="A1" s="2" t="str">
        <f>'1'!A1</f>
        <v>Naziv investicionog fonda: OAIF Future fund</v>
      </c>
      <c r="C1" s="127"/>
    </row>
    <row r="2" spans="1:5" x14ac:dyDescent="0.2">
      <c r="A2" s="2" t="str">
        <f>'1'!A2</f>
        <v xml:space="preserve">Registarski broj investicionog fonda: </v>
      </c>
      <c r="C2" s="127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C3" s="127"/>
    </row>
    <row r="4" spans="1:5" x14ac:dyDescent="0.2">
      <c r="A4" s="2" t="str">
        <f>'1'!A4</f>
        <v>Matični broj društva za upravljanje investicionim fondom: 01935615</v>
      </c>
      <c r="C4" s="127"/>
    </row>
    <row r="5" spans="1:5" x14ac:dyDescent="0.2">
      <c r="A5" s="2" t="str">
        <f>'1'!A5</f>
        <v>JIB društva za upravljanje investicionim fondom: 4400819920004</v>
      </c>
      <c r="C5" s="127"/>
    </row>
    <row r="6" spans="1:5" x14ac:dyDescent="0.2">
      <c r="A6" s="2" t="str">
        <f>'1'!A6</f>
        <v>JIB zatvorenog investicionog fonda: JP-M-6</v>
      </c>
      <c r="C6" s="127"/>
    </row>
    <row r="8" spans="1:5" x14ac:dyDescent="0.2">
      <c r="B8" s="127" t="s">
        <v>167</v>
      </c>
      <c r="C8" s="18"/>
    </row>
    <row r="9" spans="1:5" x14ac:dyDescent="0.2">
      <c r="B9" s="127" t="s">
        <v>168</v>
      </c>
      <c r="C9" s="18"/>
    </row>
    <row r="10" spans="1:5" x14ac:dyDescent="0.2">
      <c r="B10" s="127" t="s">
        <v>169</v>
      </c>
      <c r="D10" s="2" t="s">
        <v>8</v>
      </c>
    </row>
    <row r="11" spans="1:5" ht="25.5" customHeight="1" x14ac:dyDescent="0.2">
      <c r="A11" s="4" t="s">
        <v>9</v>
      </c>
      <c r="B11" s="4" t="s">
        <v>10</v>
      </c>
      <c r="C11" s="4" t="s">
        <v>11</v>
      </c>
      <c r="D11" s="4" t="s">
        <v>12</v>
      </c>
      <c r="E11" s="4" t="s">
        <v>170</v>
      </c>
    </row>
    <row r="12" spans="1:5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x14ac:dyDescent="0.2">
      <c r="A13" s="5"/>
      <c r="B13" s="6" t="s">
        <v>171</v>
      </c>
      <c r="C13" s="5">
        <v>201</v>
      </c>
      <c r="D13" s="7"/>
      <c r="E13" s="7"/>
    </row>
    <row r="14" spans="1:5" x14ac:dyDescent="0.2">
      <c r="A14" s="5"/>
      <c r="B14" s="6" t="s">
        <v>172</v>
      </c>
      <c r="C14" s="5">
        <v>202</v>
      </c>
      <c r="D14" s="19">
        <f>D15+D16+D17+D18</f>
        <v>2045034</v>
      </c>
      <c r="E14" s="19">
        <v>2063124</v>
      </c>
    </row>
    <row r="15" spans="1:5" x14ac:dyDescent="0.2">
      <c r="A15" s="9">
        <v>700</v>
      </c>
      <c r="B15" s="12" t="s">
        <v>173</v>
      </c>
      <c r="C15" s="9">
        <v>203</v>
      </c>
      <c r="D15" s="7">
        <v>1742858</v>
      </c>
      <c r="E15" s="20">
        <v>1852414</v>
      </c>
    </row>
    <row r="16" spans="1:5" x14ac:dyDescent="0.2">
      <c r="A16" s="9">
        <v>701</v>
      </c>
      <c r="B16" s="12" t="s">
        <v>174</v>
      </c>
      <c r="C16" s="9">
        <v>204</v>
      </c>
      <c r="D16" s="7">
        <v>102921</v>
      </c>
      <c r="E16" s="20">
        <v>128726</v>
      </c>
    </row>
    <row r="17" spans="1:5" ht="25.5" customHeight="1" x14ac:dyDescent="0.2">
      <c r="A17" s="9">
        <v>702</v>
      </c>
      <c r="B17" s="12" t="s">
        <v>175</v>
      </c>
      <c r="C17" s="9">
        <v>205</v>
      </c>
      <c r="D17" s="7">
        <v>44337</v>
      </c>
      <c r="E17" s="20">
        <v>81984</v>
      </c>
    </row>
    <row r="18" spans="1:5" x14ac:dyDescent="0.2">
      <c r="A18" s="9">
        <v>709</v>
      </c>
      <c r="B18" s="12" t="s">
        <v>176</v>
      </c>
      <c r="C18" s="9">
        <v>206</v>
      </c>
      <c r="D18" s="7">
        <v>154918</v>
      </c>
      <c r="E18" s="20">
        <v>0</v>
      </c>
    </row>
    <row r="19" spans="1:5" x14ac:dyDescent="0.2">
      <c r="A19" s="9"/>
      <c r="B19" s="12" t="s">
        <v>177</v>
      </c>
      <c r="C19" s="9">
        <v>207</v>
      </c>
      <c r="D19" s="20">
        <f>D20+D21</f>
        <v>2949913</v>
      </c>
      <c r="E19" s="20">
        <v>1566616</v>
      </c>
    </row>
    <row r="20" spans="1:5" ht="25.5" customHeight="1" x14ac:dyDescent="0.2">
      <c r="A20" s="9">
        <v>710</v>
      </c>
      <c r="B20" s="12" t="s">
        <v>178</v>
      </c>
      <c r="C20" s="9">
        <v>208</v>
      </c>
      <c r="D20" s="7">
        <v>2907950</v>
      </c>
      <c r="E20" s="20">
        <v>1545523</v>
      </c>
    </row>
    <row r="21" spans="1:5" x14ac:dyDescent="0.2">
      <c r="A21" s="9">
        <v>711</v>
      </c>
      <c r="B21" s="12" t="s">
        <v>179</v>
      </c>
      <c r="C21" s="9">
        <v>209</v>
      </c>
      <c r="D21" s="7">
        <v>41963</v>
      </c>
      <c r="E21" s="20">
        <v>21093</v>
      </c>
    </row>
    <row r="22" spans="1:5" x14ac:dyDescent="0.2">
      <c r="A22" s="9">
        <v>719</v>
      </c>
      <c r="B22" s="12" t="s">
        <v>180</v>
      </c>
      <c r="C22" s="9">
        <v>210</v>
      </c>
      <c r="D22" s="7">
        <v>0</v>
      </c>
      <c r="E22" s="7">
        <v>0</v>
      </c>
    </row>
    <row r="23" spans="1:5" x14ac:dyDescent="0.2">
      <c r="A23" s="9">
        <v>73</v>
      </c>
      <c r="B23" s="12" t="s">
        <v>181</v>
      </c>
      <c r="C23" s="9">
        <v>211</v>
      </c>
      <c r="D23" s="20">
        <f>D24+D25</f>
        <v>1502367</v>
      </c>
      <c r="E23" s="20">
        <v>1791209</v>
      </c>
    </row>
    <row r="24" spans="1:5" x14ac:dyDescent="0.2">
      <c r="A24" s="9">
        <v>600</v>
      </c>
      <c r="B24" s="12" t="s">
        <v>182</v>
      </c>
      <c r="C24" s="9">
        <v>212</v>
      </c>
      <c r="D24" s="7">
        <v>1428649</v>
      </c>
      <c r="E24" s="20">
        <v>1791209</v>
      </c>
    </row>
    <row r="25" spans="1:5" x14ac:dyDescent="0.2">
      <c r="A25" s="9">
        <v>601</v>
      </c>
      <c r="B25" s="12" t="s">
        <v>183</v>
      </c>
      <c r="C25" s="9">
        <v>213</v>
      </c>
      <c r="D25" s="7">
        <v>73718</v>
      </c>
      <c r="E25" s="20">
        <v>0</v>
      </c>
    </row>
    <row r="26" spans="1:5" x14ac:dyDescent="0.2">
      <c r="A26" s="9">
        <v>602</v>
      </c>
      <c r="B26" s="12" t="s">
        <v>184</v>
      </c>
      <c r="C26" s="9">
        <v>214</v>
      </c>
      <c r="D26" s="7">
        <v>0</v>
      </c>
      <c r="E26" s="20">
        <v>0</v>
      </c>
    </row>
    <row r="27" spans="1:5" x14ac:dyDescent="0.2">
      <c r="A27" s="9">
        <v>603</v>
      </c>
      <c r="B27" s="12" t="s">
        <v>185</v>
      </c>
      <c r="C27" s="9">
        <v>215</v>
      </c>
      <c r="D27" s="7">
        <v>0</v>
      </c>
      <c r="E27" s="20">
        <v>0</v>
      </c>
    </row>
    <row r="28" spans="1:5" x14ac:dyDescent="0.2">
      <c r="A28" s="9">
        <v>605</v>
      </c>
      <c r="B28" s="12" t="s">
        <v>186</v>
      </c>
      <c r="C28" s="9">
        <v>216</v>
      </c>
      <c r="D28" s="7">
        <v>0</v>
      </c>
      <c r="E28" s="20">
        <v>0</v>
      </c>
    </row>
    <row r="29" spans="1:5" x14ac:dyDescent="0.2">
      <c r="A29" s="9">
        <v>607</v>
      </c>
      <c r="B29" s="12" t="s">
        <v>187</v>
      </c>
      <c r="C29" s="9">
        <v>217</v>
      </c>
      <c r="D29" s="7">
        <v>0</v>
      </c>
      <c r="E29" s="20">
        <v>0</v>
      </c>
    </row>
    <row r="30" spans="1:5" x14ac:dyDescent="0.2">
      <c r="A30" s="9" t="s">
        <v>188</v>
      </c>
      <c r="B30" s="12" t="s">
        <v>189</v>
      </c>
      <c r="C30" s="9">
        <v>218</v>
      </c>
      <c r="D30" s="7">
        <v>0</v>
      </c>
      <c r="E30" s="20">
        <v>0</v>
      </c>
    </row>
    <row r="31" spans="1:5" x14ac:dyDescent="0.2">
      <c r="A31" s="9"/>
      <c r="B31" s="12" t="s">
        <v>190</v>
      </c>
      <c r="C31" s="9">
        <v>219</v>
      </c>
      <c r="D31" s="20">
        <f>D32+D33</f>
        <v>29643</v>
      </c>
      <c r="E31" s="20">
        <v>674615</v>
      </c>
    </row>
    <row r="32" spans="1:5" x14ac:dyDescent="0.2">
      <c r="A32" s="9">
        <v>610</v>
      </c>
      <c r="B32" s="12" t="s">
        <v>191</v>
      </c>
      <c r="C32" s="9">
        <v>220</v>
      </c>
      <c r="D32" s="7">
        <v>5804</v>
      </c>
      <c r="E32" s="20">
        <v>658406</v>
      </c>
    </row>
    <row r="33" spans="1:5" x14ac:dyDescent="0.2">
      <c r="A33" s="9">
        <v>611</v>
      </c>
      <c r="B33" s="12" t="s">
        <v>192</v>
      </c>
      <c r="C33" s="9">
        <v>221</v>
      </c>
      <c r="D33" s="7">
        <v>23839</v>
      </c>
      <c r="E33" s="20">
        <v>16209</v>
      </c>
    </row>
    <row r="34" spans="1:5" x14ac:dyDescent="0.2">
      <c r="A34" s="9">
        <v>619</v>
      </c>
      <c r="B34" s="12" t="s">
        <v>193</v>
      </c>
      <c r="C34" s="9">
        <v>222</v>
      </c>
      <c r="D34" s="7">
        <v>0</v>
      </c>
      <c r="E34" s="20">
        <v>0</v>
      </c>
    </row>
    <row r="35" spans="1:5" ht="25.5" customHeight="1" x14ac:dyDescent="0.2">
      <c r="A35" s="9"/>
      <c r="B35" s="12" t="s">
        <v>194</v>
      </c>
      <c r="C35" s="9">
        <v>223</v>
      </c>
      <c r="D35" s="20">
        <f>D14+D19-D23-D31</f>
        <v>3462937</v>
      </c>
      <c r="E35" s="20">
        <v>1163916</v>
      </c>
    </row>
    <row r="36" spans="1:5" x14ac:dyDescent="0.2">
      <c r="A36" s="9"/>
      <c r="B36" s="12" t="s">
        <v>195</v>
      </c>
      <c r="C36" s="9">
        <v>224</v>
      </c>
      <c r="D36" s="20">
        <v>0</v>
      </c>
      <c r="E36" s="20">
        <v>0</v>
      </c>
    </row>
    <row r="37" spans="1:5" x14ac:dyDescent="0.2">
      <c r="A37" s="9"/>
      <c r="B37" s="12" t="s">
        <v>196</v>
      </c>
      <c r="C37" s="9">
        <v>225</v>
      </c>
      <c r="D37" s="20">
        <v>0</v>
      </c>
      <c r="E37" s="20">
        <v>0</v>
      </c>
    </row>
    <row r="38" spans="1:5" x14ac:dyDescent="0.2">
      <c r="A38" s="9">
        <v>730</v>
      </c>
      <c r="B38" s="12" t="s">
        <v>197</v>
      </c>
      <c r="C38" s="9">
        <v>226</v>
      </c>
      <c r="D38" s="7">
        <v>0</v>
      </c>
      <c r="E38" s="20">
        <v>0</v>
      </c>
    </row>
    <row r="39" spans="1:5" x14ac:dyDescent="0.2">
      <c r="A39" s="9">
        <v>731</v>
      </c>
      <c r="B39" s="12" t="s">
        <v>198</v>
      </c>
      <c r="C39" s="9">
        <v>227</v>
      </c>
      <c r="D39" s="7">
        <v>0</v>
      </c>
      <c r="E39" s="20">
        <v>0</v>
      </c>
    </row>
    <row r="40" spans="1:5" x14ac:dyDescent="0.2">
      <c r="A40" s="9"/>
      <c r="B40" s="12" t="s">
        <v>199</v>
      </c>
      <c r="C40" s="9">
        <v>228</v>
      </c>
      <c r="D40" s="20">
        <v>0</v>
      </c>
      <c r="E40" s="20">
        <v>0</v>
      </c>
    </row>
    <row r="41" spans="1:5" x14ac:dyDescent="0.2">
      <c r="A41" s="9">
        <v>630</v>
      </c>
      <c r="B41" s="12" t="s">
        <v>200</v>
      </c>
      <c r="C41" s="9">
        <v>229</v>
      </c>
      <c r="D41" s="7">
        <v>0</v>
      </c>
      <c r="E41" s="20">
        <v>0</v>
      </c>
    </row>
    <row r="42" spans="1:5" x14ac:dyDescent="0.2">
      <c r="A42" s="9">
        <v>631</v>
      </c>
      <c r="B42" s="12" t="s">
        <v>201</v>
      </c>
      <c r="C42" s="9">
        <v>230</v>
      </c>
      <c r="D42" s="7">
        <v>0</v>
      </c>
      <c r="E42" s="20">
        <v>0</v>
      </c>
    </row>
    <row r="43" spans="1:5" ht="37.5" customHeight="1" x14ac:dyDescent="0.2">
      <c r="A43" s="9"/>
      <c r="B43" s="12" t="s">
        <v>202</v>
      </c>
      <c r="C43" s="9">
        <v>231</v>
      </c>
      <c r="D43" s="20">
        <f>D35</f>
        <v>3462937</v>
      </c>
      <c r="E43" s="20">
        <v>1163916</v>
      </c>
    </row>
    <row r="44" spans="1:5" ht="25.5" customHeight="1" x14ac:dyDescent="0.2">
      <c r="A44" s="9"/>
      <c r="B44" s="12" t="s">
        <v>203</v>
      </c>
      <c r="C44" s="9">
        <v>232</v>
      </c>
      <c r="D44" s="20">
        <v>0</v>
      </c>
      <c r="E44" s="20">
        <v>0</v>
      </c>
    </row>
    <row r="45" spans="1:5" x14ac:dyDescent="0.2">
      <c r="A45" s="9"/>
      <c r="B45" s="12" t="s">
        <v>204</v>
      </c>
      <c r="C45" s="9">
        <v>233</v>
      </c>
      <c r="D45" s="7"/>
      <c r="E45" s="20"/>
    </row>
    <row r="46" spans="1:5" x14ac:dyDescent="0.2">
      <c r="A46" s="9">
        <v>821</v>
      </c>
      <c r="B46" s="12" t="s">
        <v>205</v>
      </c>
      <c r="C46" s="9">
        <v>234</v>
      </c>
      <c r="D46" s="7">
        <v>0</v>
      </c>
      <c r="E46" s="20">
        <v>0</v>
      </c>
    </row>
    <row r="47" spans="1:5" x14ac:dyDescent="0.2">
      <c r="A47" s="9" t="s">
        <v>206</v>
      </c>
      <c r="B47" s="12" t="s">
        <v>207</v>
      </c>
      <c r="C47" s="9">
        <v>235</v>
      </c>
      <c r="D47" s="7">
        <v>0</v>
      </c>
      <c r="E47" s="20">
        <v>0</v>
      </c>
    </row>
    <row r="48" spans="1:5" x14ac:dyDescent="0.2">
      <c r="A48" s="9" t="s">
        <v>206</v>
      </c>
      <c r="B48" s="12" t="s">
        <v>208</v>
      </c>
      <c r="C48" s="9">
        <v>236</v>
      </c>
      <c r="D48" s="7">
        <v>0</v>
      </c>
      <c r="E48" s="20">
        <v>0</v>
      </c>
    </row>
    <row r="49" spans="1:5" ht="38.25" customHeight="1" x14ac:dyDescent="0.2">
      <c r="A49" s="9"/>
      <c r="B49" s="12" t="s">
        <v>209</v>
      </c>
      <c r="C49" s="9">
        <v>237</v>
      </c>
      <c r="D49" s="20">
        <f>D43</f>
        <v>3462937</v>
      </c>
      <c r="E49" s="20">
        <v>1163916</v>
      </c>
    </row>
    <row r="50" spans="1:5" ht="25.5" customHeight="1" x14ac:dyDescent="0.2">
      <c r="A50" s="9"/>
      <c r="B50" s="12" t="s">
        <v>210</v>
      </c>
      <c r="C50" s="9">
        <v>238</v>
      </c>
      <c r="D50" s="20">
        <v>0</v>
      </c>
      <c r="E50" s="20">
        <v>0</v>
      </c>
    </row>
    <row r="51" spans="1:5" ht="25.5" customHeight="1" x14ac:dyDescent="0.2">
      <c r="A51" s="9"/>
      <c r="B51" s="12" t="s">
        <v>211</v>
      </c>
      <c r="C51" s="9">
        <v>239</v>
      </c>
      <c r="D51" s="20">
        <f>D52+D53+D54</f>
        <v>47390</v>
      </c>
      <c r="E51" s="20">
        <v>1179</v>
      </c>
    </row>
    <row r="52" spans="1:5" x14ac:dyDescent="0.2">
      <c r="A52" s="9">
        <v>720</v>
      </c>
      <c r="B52" s="12" t="s">
        <v>212</v>
      </c>
      <c r="C52" s="9">
        <v>240</v>
      </c>
      <c r="D52" s="7"/>
      <c r="E52" s="20">
        <v>0</v>
      </c>
    </row>
    <row r="53" spans="1:5" ht="25.5" customHeight="1" x14ac:dyDescent="0.2">
      <c r="A53" s="9">
        <v>721</v>
      </c>
      <c r="B53" s="12" t="s">
        <v>213</v>
      </c>
      <c r="C53" s="9">
        <v>241</v>
      </c>
      <c r="D53" s="7">
        <v>47390</v>
      </c>
      <c r="E53" s="20">
        <v>1179</v>
      </c>
    </row>
    <row r="54" spans="1:5" ht="25.5" customHeight="1" x14ac:dyDescent="0.2">
      <c r="A54" s="9">
        <v>722</v>
      </c>
      <c r="B54" s="12" t="s">
        <v>214</v>
      </c>
      <c r="C54" s="9">
        <v>242</v>
      </c>
      <c r="D54" s="7"/>
      <c r="E54" s="20">
        <v>0</v>
      </c>
    </row>
    <row r="55" spans="1:5" x14ac:dyDescent="0.2">
      <c r="A55" s="9">
        <v>723</v>
      </c>
      <c r="B55" s="12" t="s">
        <v>215</v>
      </c>
      <c r="C55" s="9">
        <v>243</v>
      </c>
      <c r="D55" s="7">
        <v>0</v>
      </c>
      <c r="E55" s="20">
        <v>0</v>
      </c>
    </row>
    <row r="56" spans="1:5" x14ac:dyDescent="0.2">
      <c r="A56" s="9">
        <v>729</v>
      </c>
      <c r="B56" s="12" t="s">
        <v>216</v>
      </c>
      <c r="C56" s="9">
        <v>244</v>
      </c>
      <c r="D56" s="7">
        <v>0</v>
      </c>
      <c r="E56" s="20">
        <v>0</v>
      </c>
    </row>
    <row r="57" spans="1:5" x14ac:dyDescent="0.2">
      <c r="A57" s="9"/>
      <c r="B57" s="12" t="s">
        <v>217</v>
      </c>
      <c r="C57" s="9">
        <v>245</v>
      </c>
      <c r="D57" s="20">
        <f>D58+D59+D60</f>
        <v>44969</v>
      </c>
      <c r="E57" s="20">
        <v>2544</v>
      </c>
    </row>
    <row r="58" spans="1:5" x14ac:dyDescent="0.2">
      <c r="A58" s="9">
        <v>620</v>
      </c>
      <c r="B58" s="12" t="s">
        <v>218</v>
      </c>
      <c r="C58" s="9">
        <v>246</v>
      </c>
      <c r="D58" s="7"/>
      <c r="E58" s="20">
        <v>0</v>
      </c>
    </row>
    <row r="59" spans="1:5" ht="25.5" customHeight="1" x14ac:dyDescent="0.2">
      <c r="A59" s="9">
        <v>621</v>
      </c>
      <c r="B59" s="12" t="s">
        <v>219</v>
      </c>
      <c r="C59" s="9">
        <v>247</v>
      </c>
      <c r="D59" s="7">
        <v>44969</v>
      </c>
      <c r="E59" s="20">
        <v>2544</v>
      </c>
    </row>
    <row r="60" spans="1:5" ht="25.5" customHeight="1" x14ac:dyDescent="0.2">
      <c r="A60" s="9">
        <v>622</v>
      </c>
      <c r="B60" s="12" t="s">
        <v>220</v>
      </c>
      <c r="C60" s="9">
        <v>248</v>
      </c>
      <c r="D60" s="7"/>
      <c r="E60" s="20">
        <v>0</v>
      </c>
    </row>
    <row r="61" spans="1:5" x14ac:dyDescent="0.2">
      <c r="A61" s="9">
        <v>623</v>
      </c>
      <c r="B61" s="12" t="s">
        <v>221</v>
      </c>
      <c r="C61" s="9">
        <v>249</v>
      </c>
      <c r="D61" s="7">
        <v>0</v>
      </c>
      <c r="E61" s="20">
        <v>0</v>
      </c>
    </row>
    <row r="62" spans="1:5" x14ac:dyDescent="0.2">
      <c r="A62" s="9">
        <v>629</v>
      </c>
      <c r="B62" s="12" t="s">
        <v>222</v>
      </c>
      <c r="C62" s="9">
        <v>250</v>
      </c>
      <c r="D62" s="7">
        <v>0</v>
      </c>
      <c r="E62" s="20">
        <v>0</v>
      </c>
    </row>
    <row r="63" spans="1:5" ht="25.5" customHeight="1" x14ac:dyDescent="0.2">
      <c r="A63" s="9"/>
      <c r="B63" s="12" t="s">
        <v>223</v>
      </c>
      <c r="C63" s="9">
        <v>251</v>
      </c>
      <c r="D63" s="20">
        <f>D51-D57</f>
        <v>2421</v>
      </c>
      <c r="E63" s="20">
        <v>0</v>
      </c>
    </row>
    <row r="64" spans="1:5" x14ac:dyDescent="0.2">
      <c r="A64" s="9"/>
      <c r="B64" s="12" t="s">
        <v>224</v>
      </c>
      <c r="C64" s="9">
        <v>252</v>
      </c>
      <c r="D64" s="20">
        <v>0</v>
      </c>
      <c r="E64" s="20">
        <v>1365</v>
      </c>
    </row>
    <row r="65" spans="1:5" ht="38.25" customHeight="1" x14ac:dyDescent="0.2">
      <c r="A65" s="9"/>
      <c r="B65" s="12" t="s">
        <v>225</v>
      </c>
      <c r="C65" s="9">
        <v>253</v>
      </c>
      <c r="D65" s="20">
        <f>D49+D63</f>
        <v>3465358</v>
      </c>
      <c r="E65" s="20">
        <v>1162551</v>
      </c>
    </row>
    <row r="66" spans="1:5" x14ac:dyDescent="0.2">
      <c r="A66" s="9"/>
      <c r="B66" s="12" t="s">
        <v>226</v>
      </c>
      <c r="C66" s="9">
        <v>254</v>
      </c>
      <c r="D66" s="20">
        <v>0</v>
      </c>
      <c r="E66" s="20">
        <v>0</v>
      </c>
    </row>
    <row r="67" spans="1:5" x14ac:dyDescent="0.2">
      <c r="A67" s="9"/>
      <c r="B67" s="12" t="s">
        <v>227</v>
      </c>
      <c r="C67" s="9">
        <v>255</v>
      </c>
      <c r="D67" s="13">
        <v>0.79034531344599446</v>
      </c>
      <c r="E67" s="133">
        <v>0.20967805656084654</v>
      </c>
    </row>
    <row r="68" spans="1:5" x14ac:dyDescent="0.2">
      <c r="A68" s="9"/>
      <c r="B68" s="12" t="s">
        <v>228</v>
      </c>
      <c r="C68" s="9">
        <v>256</v>
      </c>
      <c r="D68" s="13">
        <v>0.79034531344599446</v>
      </c>
      <c r="E68" s="133">
        <v>0.20967805656084654</v>
      </c>
    </row>
    <row r="69" spans="1:5" x14ac:dyDescent="0.2">
      <c r="A69" s="126"/>
      <c r="B69" s="126"/>
      <c r="C69" s="126"/>
      <c r="D69" s="126"/>
      <c r="E69" s="126"/>
    </row>
    <row r="71" spans="1:5" ht="44.25" customHeight="1" x14ac:dyDescent="0.2">
      <c r="A71" s="128" t="s">
        <v>161</v>
      </c>
      <c r="B71" s="15" t="s">
        <v>229</v>
      </c>
      <c r="C71" s="2" t="s">
        <v>163</v>
      </c>
      <c r="D71" s="156" t="s">
        <v>164</v>
      </c>
      <c r="E71" s="156"/>
    </row>
    <row r="72" spans="1:5" ht="27" customHeight="1" x14ac:dyDescent="0.2">
      <c r="A72" s="128" t="s">
        <v>894</v>
      </c>
      <c r="B72" s="17" t="s">
        <v>165</v>
      </c>
      <c r="D72" s="158" t="s">
        <v>166</v>
      </c>
      <c r="E72" s="158"/>
    </row>
    <row r="77" spans="1:5" x14ac:dyDescent="0.2">
      <c r="A77" s="126"/>
      <c r="B77" s="21"/>
      <c r="C77" s="21"/>
      <c r="D77" s="21"/>
      <c r="E77" s="21"/>
    </row>
    <row r="78" spans="1:5" x14ac:dyDescent="0.2">
      <c r="A78" s="126"/>
      <c r="B78" s="21"/>
      <c r="C78" s="21"/>
      <c r="D78" s="21"/>
      <c r="E78" s="21"/>
    </row>
    <row r="79" spans="1:5" x14ac:dyDescent="0.2">
      <c r="A79" s="126"/>
      <c r="B79" s="21"/>
      <c r="C79" s="21"/>
      <c r="D79" s="21"/>
      <c r="E79" s="21"/>
    </row>
    <row r="80" spans="1:5" x14ac:dyDescent="0.2">
      <c r="A80" s="126"/>
      <c r="B80" s="21"/>
      <c r="C80" s="21"/>
      <c r="D80" s="21"/>
      <c r="E80" s="21"/>
    </row>
    <row r="81" spans="1:5" x14ac:dyDescent="0.2">
      <c r="A81" s="126"/>
      <c r="B81" s="21"/>
      <c r="C81" s="21"/>
      <c r="D81" s="21"/>
      <c r="E81" s="21"/>
    </row>
    <row r="82" spans="1:5" x14ac:dyDescent="0.2">
      <c r="A82" s="126"/>
      <c r="B82" s="21"/>
      <c r="C82" s="21"/>
      <c r="D82" s="21"/>
      <c r="E82" s="21"/>
    </row>
    <row r="83" spans="1:5" x14ac:dyDescent="0.2">
      <c r="A83" s="126"/>
      <c r="B83" s="21"/>
      <c r="C83" s="21"/>
      <c r="D83" s="21"/>
      <c r="E83" s="21"/>
    </row>
    <row r="84" spans="1:5" x14ac:dyDescent="0.2">
      <c r="A84" s="126"/>
      <c r="B84" s="21"/>
      <c r="C84" s="21"/>
      <c r="D84" s="21"/>
      <c r="E84" s="21"/>
    </row>
    <row r="85" spans="1:5" x14ac:dyDescent="0.2">
      <c r="A85" s="126"/>
      <c r="B85" s="21"/>
      <c r="C85" s="21"/>
      <c r="D85" s="21"/>
      <c r="E85" s="21"/>
    </row>
    <row r="86" spans="1:5" x14ac:dyDescent="0.2">
      <c r="A86" s="126"/>
      <c r="B86" s="21"/>
      <c r="C86" s="21"/>
      <c r="D86" s="21"/>
      <c r="E86" s="21"/>
    </row>
    <row r="87" spans="1:5" x14ac:dyDescent="0.2">
      <c r="A87" s="126"/>
      <c r="B87" s="21"/>
      <c r="C87" s="21"/>
      <c r="D87" s="21"/>
      <c r="E87" s="21"/>
    </row>
    <row r="88" spans="1:5" x14ac:dyDescent="0.2">
      <c r="A88" s="126"/>
      <c r="B88" s="21"/>
      <c r="C88" s="21"/>
      <c r="D88" s="21"/>
      <c r="E88" s="21"/>
    </row>
    <row r="89" spans="1:5" x14ac:dyDescent="0.2">
      <c r="A89" s="126"/>
      <c r="B89" s="21"/>
      <c r="C89" s="21"/>
      <c r="D89" s="21"/>
      <c r="E89" s="21"/>
    </row>
  </sheetData>
  <mergeCells count="2">
    <mergeCell ref="D71:E71"/>
    <mergeCell ref="D72:E72"/>
  </mergeCells>
  <pageMargins left="0.74803149606299213" right="0.74803149606299213" top="0.98425196850393704" bottom="0.98425196850393704" header="0.51181102362204722" footer="0.51181102362204722"/>
  <pageSetup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T46"/>
  <sheetViews>
    <sheetView view="pageBreakPreview" topLeftCell="A19" zoomScaleNormal="100" zoomScaleSheetLayoutView="100" workbookViewId="0">
      <selection activeCell="G13" sqref="G13"/>
    </sheetView>
  </sheetViews>
  <sheetFormatPr defaultColWidth="8" defaultRowHeight="12.75" customHeight="1" x14ac:dyDescent="0.2"/>
  <cols>
    <col min="1" max="1" width="17.85546875" style="22" customWidth="1"/>
    <col min="2" max="2" width="64.85546875" style="22" customWidth="1"/>
    <col min="3" max="3" width="8" style="22"/>
    <col min="4" max="4" width="16.85546875" style="22" customWidth="1"/>
    <col min="5" max="5" width="16.7109375" style="22" customWidth="1"/>
    <col min="6" max="254" width="9.140625" style="23" customWidth="1"/>
  </cols>
  <sheetData>
    <row r="1" spans="1:5" x14ac:dyDescent="0.2">
      <c r="A1" s="2" t="str">
        <f>'1'!A1</f>
        <v>Naziv investicionog fonda: OAIF Future fund</v>
      </c>
      <c r="B1" s="24"/>
      <c r="C1" s="2"/>
      <c r="D1" s="1"/>
      <c r="E1" s="2"/>
    </row>
    <row r="2" spans="1:5" x14ac:dyDescent="0.2">
      <c r="A2" s="2" t="str">
        <f>'1'!A2</f>
        <v xml:space="preserve">Registarski broj investicionog fonda: </v>
      </c>
      <c r="B2" s="24"/>
      <c r="C2" s="2"/>
      <c r="D2" s="1"/>
      <c r="E2" s="2"/>
    </row>
    <row r="3" spans="1:5" x14ac:dyDescent="0.2">
      <c r="A3" s="2" t="str">
        <f>'1'!A3</f>
        <v>Naziv društva za upravljanje investicionim fondom: Društvo za upravljanje investicionim fondovima Kristal invest A.D. Banja Luka</v>
      </c>
      <c r="B3" s="24"/>
      <c r="C3" s="2"/>
      <c r="D3" s="1"/>
      <c r="E3" s="2"/>
    </row>
    <row r="4" spans="1:5" x14ac:dyDescent="0.2">
      <c r="A4" s="2" t="str">
        <f>'1'!A4</f>
        <v>Matični broj društva za upravljanje investicionim fondom: 01935615</v>
      </c>
      <c r="B4" s="24"/>
      <c r="C4" s="2"/>
      <c r="D4" s="1"/>
      <c r="E4" s="2"/>
    </row>
    <row r="5" spans="1:5" x14ac:dyDescent="0.2">
      <c r="A5" s="2" t="str">
        <f>'1'!A5</f>
        <v>JIB društva za upravljanje investicionim fondom: 4400819920004</v>
      </c>
      <c r="B5" s="24"/>
      <c r="C5" s="2"/>
      <c r="D5" s="1"/>
      <c r="E5" s="2"/>
    </row>
    <row r="6" spans="1:5" x14ac:dyDescent="0.2">
      <c r="A6" s="2" t="str">
        <f>'1'!A6</f>
        <v>JIB zatvorenog investicionog fonda: JP-M-6</v>
      </c>
      <c r="B6" s="24"/>
      <c r="C6" s="2"/>
      <c r="D6" s="1"/>
      <c r="E6" s="2"/>
    </row>
    <row r="7" spans="1:5" x14ac:dyDescent="0.2">
      <c r="A7" s="2"/>
      <c r="B7" s="2"/>
      <c r="C7" s="2"/>
      <c r="D7" s="2"/>
      <c r="E7" s="2"/>
    </row>
    <row r="8" spans="1:5" x14ac:dyDescent="0.2">
      <c r="A8" s="2"/>
      <c r="B8" s="1" t="s">
        <v>230</v>
      </c>
      <c r="C8" s="2"/>
      <c r="D8" s="2"/>
      <c r="E8" s="2"/>
    </row>
    <row r="9" spans="1:5" x14ac:dyDescent="0.2">
      <c r="A9" s="2"/>
      <c r="B9" s="1" t="s">
        <v>231</v>
      </c>
      <c r="C9" s="2"/>
      <c r="D9" s="2"/>
      <c r="E9" s="2"/>
    </row>
    <row r="10" spans="1:5" x14ac:dyDescent="0.2">
      <c r="A10" s="2"/>
      <c r="B10" s="2"/>
      <c r="C10" s="2"/>
      <c r="D10" s="2"/>
      <c r="E10" s="2"/>
    </row>
    <row r="11" spans="1:5" ht="25.5" x14ac:dyDescent="0.2">
      <c r="A11" s="2"/>
      <c r="B11" s="2"/>
      <c r="C11" s="2"/>
      <c r="D11" s="2"/>
      <c r="E11" s="21" t="s">
        <v>8</v>
      </c>
    </row>
    <row r="12" spans="1:5" x14ac:dyDescent="0.2">
      <c r="A12" s="12" t="s">
        <v>232</v>
      </c>
      <c r="B12" s="25" t="s">
        <v>10</v>
      </c>
      <c r="C12" s="25" t="s">
        <v>11</v>
      </c>
      <c r="D12" s="25" t="s">
        <v>12</v>
      </c>
      <c r="E12" s="25" t="s">
        <v>170</v>
      </c>
    </row>
    <row r="13" spans="1:5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5" x14ac:dyDescent="0.2">
      <c r="A14" s="5" t="s">
        <v>233</v>
      </c>
      <c r="B14" s="6" t="s">
        <v>234</v>
      </c>
      <c r="C14" s="26">
        <v>301</v>
      </c>
      <c r="D14" s="7">
        <f>D15+D16+D17</f>
        <v>4089291</v>
      </c>
      <c r="E14" s="7">
        <v>227523</v>
      </c>
    </row>
    <row r="15" spans="1:5" x14ac:dyDescent="0.2">
      <c r="A15" s="5" t="s">
        <v>235</v>
      </c>
      <c r="B15" s="6" t="s">
        <v>236</v>
      </c>
      <c r="C15" s="26">
        <v>302</v>
      </c>
      <c r="D15" s="7">
        <f>'2'!D65</f>
        <v>3465358</v>
      </c>
      <c r="E15" s="7">
        <v>1163916</v>
      </c>
    </row>
    <row r="16" spans="1:5" x14ac:dyDescent="0.2">
      <c r="A16" s="5" t="s">
        <v>237</v>
      </c>
      <c r="B16" s="6" t="s">
        <v>238</v>
      </c>
      <c r="C16" s="26">
        <v>303</v>
      </c>
      <c r="D16" s="7">
        <f>'1'!D76</f>
        <v>641479</v>
      </c>
      <c r="E16" s="7">
        <v>-1366</v>
      </c>
    </row>
    <row r="17" spans="1:5" x14ac:dyDescent="0.2">
      <c r="A17" s="5" t="s">
        <v>239</v>
      </c>
      <c r="B17" s="6" t="s">
        <v>240</v>
      </c>
      <c r="C17" s="26">
        <v>304</v>
      </c>
      <c r="D17" s="7">
        <v>-17546</v>
      </c>
      <c r="E17" s="7">
        <v>-935027</v>
      </c>
    </row>
    <row r="18" spans="1:5" x14ac:dyDescent="0.2">
      <c r="A18" s="5" t="s">
        <v>241</v>
      </c>
      <c r="B18" s="6" t="s">
        <v>242</v>
      </c>
      <c r="C18" s="26">
        <v>305</v>
      </c>
      <c r="D18" s="7">
        <v>0</v>
      </c>
      <c r="E18" s="7">
        <v>0</v>
      </c>
    </row>
    <row r="19" spans="1:5" x14ac:dyDescent="0.2">
      <c r="A19" s="27" t="s">
        <v>243</v>
      </c>
      <c r="B19" s="28" t="s">
        <v>244</v>
      </c>
      <c r="C19" s="29">
        <v>306</v>
      </c>
      <c r="D19" s="30">
        <v>0</v>
      </c>
      <c r="E19" s="30">
        <v>0</v>
      </c>
    </row>
    <row r="20" spans="1:5" ht="24" customHeight="1" x14ac:dyDescent="0.2">
      <c r="A20" s="5" t="s">
        <v>245</v>
      </c>
      <c r="B20" s="12" t="s">
        <v>246</v>
      </c>
      <c r="C20" s="26">
        <v>307</v>
      </c>
      <c r="D20" s="7">
        <v>-6139555</v>
      </c>
      <c r="E20" s="7">
        <v>9723048</v>
      </c>
    </row>
    <row r="21" spans="1:5" x14ac:dyDescent="0.2">
      <c r="A21" s="5" t="s">
        <v>247</v>
      </c>
      <c r="B21" s="6" t="s">
        <v>248</v>
      </c>
      <c r="C21" s="26">
        <v>308</v>
      </c>
      <c r="D21" s="7">
        <v>0</v>
      </c>
      <c r="E21" s="7">
        <v>0</v>
      </c>
    </row>
    <row r="22" spans="1:5" x14ac:dyDescent="0.2">
      <c r="A22" s="5" t="s">
        <v>249</v>
      </c>
      <c r="B22" s="6" t="s">
        <v>250</v>
      </c>
      <c r="C22" s="26">
        <v>309</v>
      </c>
      <c r="D22" s="7">
        <v>6139555</v>
      </c>
      <c r="E22" s="7">
        <v>9723048</v>
      </c>
    </row>
    <row r="23" spans="1:5" ht="25.5" customHeight="1" x14ac:dyDescent="0.2">
      <c r="A23" s="5" t="s">
        <v>251</v>
      </c>
      <c r="B23" s="12" t="s">
        <v>252</v>
      </c>
      <c r="C23" s="26">
        <v>310</v>
      </c>
      <c r="D23" s="7">
        <v>0</v>
      </c>
      <c r="E23" s="7">
        <v>0</v>
      </c>
    </row>
    <row r="24" spans="1:5" x14ac:dyDescent="0.2">
      <c r="A24" s="5" t="s">
        <v>253</v>
      </c>
      <c r="B24" s="6" t="s">
        <v>254</v>
      </c>
      <c r="C24" s="26">
        <v>311</v>
      </c>
      <c r="D24" s="7">
        <v>0</v>
      </c>
      <c r="E24" s="7">
        <v>0</v>
      </c>
    </row>
    <row r="25" spans="1:5" x14ac:dyDescent="0.2">
      <c r="A25" s="5" t="s">
        <v>255</v>
      </c>
      <c r="B25" s="6" t="s">
        <v>256</v>
      </c>
      <c r="C25" s="26">
        <v>312</v>
      </c>
      <c r="D25" s="7">
        <v>0</v>
      </c>
      <c r="E25" s="7">
        <v>0</v>
      </c>
    </row>
    <row r="26" spans="1:5" x14ac:dyDescent="0.2">
      <c r="A26" s="5" t="s">
        <v>257</v>
      </c>
      <c r="B26" s="6" t="s">
        <v>258</v>
      </c>
      <c r="C26" s="26">
        <v>313</v>
      </c>
      <c r="D26" s="7">
        <v>0</v>
      </c>
      <c r="E26" s="7">
        <v>0</v>
      </c>
    </row>
    <row r="27" spans="1:5" x14ac:dyDescent="0.2">
      <c r="A27" s="5" t="s">
        <v>259</v>
      </c>
      <c r="B27" s="6" t="s">
        <v>260</v>
      </c>
      <c r="C27" s="26">
        <v>314</v>
      </c>
      <c r="D27" s="7">
        <f>D14+D20</f>
        <v>-2050264</v>
      </c>
      <c r="E27" s="7">
        <v>-9495525</v>
      </c>
    </row>
    <row r="28" spans="1:5" x14ac:dyDescent="0.2">
      <c r="A28" s="5" t="s">
        <v>261</v>
      </c>
      <c r="B28" s="6" t="s">
        <v>262</v>
      </c>
      <c r="C28" s="26">
        <v>315</v>
      </c>
      <c r="D28" s="7"/>
      <c r="E28" s="7"/>
    </row>
    <row r="29" spans="1:5" x14ac:dyDescent="0.2">
      <c r="A29" s="5" t="s">
        <v>263</v>
      </c>
      <c r="B29" s="6" t="s">
        <v>264</v>
      </c>
      <c r="C29" s="26">
        <v>316</v>
      </c>
      <c r="D29" s="7">
        <v>57599571</v>
      </c>
      <c r="E29" s="7">
        <v>73347180</v>
      </c>
    </row>
    <row r="30" spans="1:5" x14ac:dyDescent="0.2">
      <c r="A30" s="5" t="s">
        <v>265</v>
      </c>
      <c r="B30" s="6" t="s">
        <v>266</v>
      </c>
      <c r="C30" s="26">
        <v>317</v>
      </c>
      <c r="D30" s="7">
        <v>55549307</v>
      </c>
      <c r="E30" s="7">
        <v>63851656</v>
      </c>
    </row>
    <row r="31" spans="1:5" x14ac:dyDescent="0.2">
      <c r="A31" s="5" t="s">
        <v>267</v>
      </c>
      <c r="B31" s="6" t="s">
        <v>268</v>
      </c>
      <c r="C31" s="26">
        <v>318</v>
      </c>
      <c r="D31" s="13"/>
      <c r="E31" s="13"/>
    </row>
    <row r="32" spans="1:5" x14ac:dyDescent="0.2">
      <c r="A32" s="5" t="s">
        <v>269</v>
      </c>
      <c r="B32" s="6" t="s">
        <v>270</v>
      </c>
      <c r="C32" s="26">
        <v>319</v>
      </c>
      <c r="D32" s="13">
        <v>4751928</v>
      </c>
      <c r="E32" s="13">
        <v>5955462</v>
      </c>
    </row>
    <row r="33" spans="1:5" x14ac:dyDescent="0.2">
      <c r="A33" s="5" t="s">
        <v>271</v>
      </c>
      <c r="B33" s="6" t="s">
        <v>272</v>
      </c>
      <c r="C33" s="26">
        <v>320</v>
      </c>
      <c r="D33" s="13">
        <v>0</v>
      </c>
      <c r="E33" s="13">
        <v>0</v>
      </c>
    </row>
    <row r="34" spans="1:5" x14ac:dyDescent="0.2">
      <c r="A34" s="5" t="s">
        <v>273</v>
      </c>
      <c r="B34" s="6" t="s">
        <v>274</v>
      </c>
      <c r="C34" s="26">
        <v>321</v>
      </c>
      <c r="D34" s="13">
        <f>D32-D35</f>
        <v>501875</v>
      </c>
      <c r="E34" s="13">
        <v>763712</v>
      </c>
    </row>
    <row r="35" spans="1:5" x14ac:dyDescent="0.2">
      <c r="A35" s="5" t="s">
        <v>275</v>
      </c>
      <c r="B35" s="6" t="s">
        <v>276</v>
      </c>
      <c r="C35" s="26">
        <v>322</v>
      </c>
      <c r="D35" s="13">
        <v>4250053</v>
      </c>
      <c r="E35" s="13">
        <v>5191850</v>
      </c>
    </row>
    <row r="36" spans="1:5" x14ac:dyDescent="0.2">
      <c r="A36" s="2"/>
      <c r="B36" s="2"/>
      <c r="C36" s="2"/>
      <c r="D36" s="2"/>
      <c r="E36" s="2"/>
    </row>
    <row r="37" spans="1:5" x14ac:dyDescent="0.2">
      <c r="A37" s="2"/>
      <c r="B37" s="2"/>
      <c r="C37" s="2"/>
      <c r="D37" s="2"/>
      <c r="E37" s="2"/>
    </row>
    <row r="38" spans="1:5" ht="42.75" customHeight="1" x14ac:dyDescent="0.2">
      <c r="A38" s="14" t="s">
        <v>161</v>
      </c>
      <c r="B38" s="15" t="s">
        <v>162</v>
      </c>
      <c r="C38" s="1" t="s">
        <v>163</v>
      </c>
      <c r="D38" s="159" t="s">
        <v>164</v>
      </c>
      <c r="E38" s="159"/>
    </row>
    <row r="39" spans="1:5" ht="30" customHeight="1" x14ac:dyDescent="0.2">
      <c r="A39" s="14" t="s">
        <v>894</v>
      </c>
      <c r="B39" s="17" t="s">
        <v>165</v>
      </c>
      <c r="C39" s="2"/>
      <c r="D39" s="158" t="s">
        <v>166</v>
      </c>
      <c r="E39" s="158"/>
    </row>
    <row r="40" spans="1:5" ht="48" customHeight="1" x14ac:dyDescent="0.4">
      <c r="A40" s="2"/>
      <c r="B40" s="160"/>
      <c r="C40" s="160"/>
      <c r="D40" s="160"/>
      <c r="E40" s="160"/>
    </row>
    <row r="41" spans="1:5" x14ac:dyDescent="0.2">
      <c r="A41" s="2"/>
      <c r="B41" s="2"/>
      <c r="C41" s="2"/>
      <c r="D41" s="2"/>
      <c r="E41" s="2"/>
    </row>
    <row r="42" spans="1:5" x14ac:dyDescent="0.2">
      <c r="A42" s="2"/>
      <c r="B42" s="2"/>
      <c r="C42" s="2"/>
      <c r="D42" s="2"/>
      <c r="E42" s="2"/>
    </row>
    <row r="43" spans="1:5" x14ac:dyDescent="0.2">
      <c r="A43" s="2"/>
      <c r="B43" s="2"/>
      <c r="C43" s="2"/>
      <c r="D43" s="2"/>
      <c r="E43" s="2"/>
    </row>
    <row r="44" spans="1:5" x14ac:dyDescent="0.2">
      <c r="A44" s="2"/>
      <c r="B44" s="2"/>
      <c r="C44" s="2"/>
      <c r="D44" s="2"/>
      <c r="E44" s="2"/>
    </row>
    <row r="45" spans="1:5" x14ac:dyDescent="0.2">
      <c r="A45" s="2"/>
      <c r="B45" s="2"/>
      <c r="C45" s="2"/>
      <c r="D45" s="2"/>
      <c r="E45" s="2"/>
    </row>
    <row r="46" spans="1:5" x14ac:dyDescent="0.2">
      <c r="A46" s="2"/>
      <c r="B46" s="2"/>
      <c r="C46" s="2"/>
      <c r="D46" s="2"/>
      <c r="E46" s="2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O61"/>
  <sheetViews>
    <sheetView view="pageBreakPreview" topLeftCell="A19" zoomScaleNormal="100" zoomScaleSheetLayoutView="100" workbookViewId="0">
      <selection activeCell="E57" sqref="E57"/>
    </sheetView>
  </sheetViews>
  <sheetFormatPr defaultColWidth="8" defaultRowHeight="12.75" customHeight="1" x14ac:dyDescent="0.2"/>
  <cols>
    <col min="1" max="1" width="58.85546875" style="134" customWidth="1"/>
    <col min="2" max="2" width="5.42578125" style="134" customWidth="1"/>
    <col min="3" max="4" width="20.5703125" style="134" customWidth="1"/>
    <col min="5" max="249" width="9.140625" style="134" customWidth="1"/>
    <col min="250" max="16384" width="8" style="136"/>
  </cols>
  <sheetData>
    <row r="1" spans="1:4" x14ac:dyDescent="0.2">
      <c r="A1" s="134" t="str">
        <f>'1'!A1</f>
        <v>Naziv investicionog fonda: OAIF Future fund</v>
      </c>
      <c r="C1" s="135"/>
    </row>
    <row r="2" spans="1:4" x14ac:dyDescent="0.2">
      <c r="A2" s="134" t="str">
        <f>'1'!A2</f>
        <v xml:space="preserve">Registarski broj investicionog fonda: </v>
      </c>
      <c r="C2" s="135"/>
    </row>
    <row r="3" spans="1:4" x14ac:dyDescent="0.2">
      <c r="A3" s="134" t="str">
        <f>'1'!A3</f>
        <v>Naziv društva za upravljanje investicionim fondom: Društvo za upravljanje investicionim fondovima Kristal invest A.D. Banja Luka</v>
      </c>
      <c r="C3" s="135"/>
    </row>
    <row r="4" spans="1:4" x14ac:dyDescent="0.2">
      <c r="A4" s="134" t="str">
        <f>'1'!A4</f>
        <v>Matični broj društva za upravljanje investicionim fondom: 01935615</v>
      </c>
      <c r="C4" s="135"/>
    </row>
    <row r="5" spans="1:4" x14ac:dyDescent="0.2">
      <c r="A5" s="134" t="str">
        <f>'1'!A5</f>
        <v>JIB društva za upravljanje investicionim fondom: 4400819920004</v>
      </c>
      <c r="C5" s="135"/>
    </row>
    <row r="6" spans="1:4" x14ac:dyDescent="0.2">
      <c r="A6" s="134" t="str">
        <f>'1'!A6</f>
        <v>JIB zatvorenog investicionog fonda: JP-M-6</v>
      </c>
      <c r="C6" s="135"/>
    </row>
    <row r="9" spans="1:4" x14ac:dyDescent="0.2">
      <c r="A9" s="165" t="s">
        <v>277</v>
      </c>
      <c r="B9" s="165"/>
      <c r="C9" s="165"/>
      <c r="D9" s="165"/>
    </row>
    <row r="10" spans="1:4" x14ac:dyDescent="0.2">
      <c r="A10" s="165" t="s">
        <v>278</v>
      </c>
      <c r="B10" s="165"/>
      <c r="C10" s="165"/>
      <c r="D10" s="165"/>
    </row>
    <row r="11" spans="1:4" x14ac:dyDescent="0.2">
      <c r="A11" s="165" t="s">
        <v>279</v>
      </c>
      <c r="B11" s="165"/>
      <c r="C11" s="165"/>
      <c r="D11" s="165"/>
    </row>
    <row r="13" spans="1:4" ht="25.5" x14ac:dyDescent="0.2">
      <c r="D13" s="153" t="s">
        <v>8</v>
      </c>
    </row>
    <row r="14" spans="1:4" ht="18" customHeight="1" x14ac:dyDescent="0.2">
      <c r="A14" s="161" t="s">
        <v>280</v>
      </c>
      <c r="B14" s="161" t="s">
        <v>11</v>
      </c>
      <c r="C14" s="163" t="s">
        <v>281</v>
      </c>
      <c r="D14" s="164"/>
    </row>
    <row r="15" spans="1:4" x14ac:dyDescent="0.2">
      <c r="A15" s="162"/>
      <c r="B15" s="162"/>
      <c r="C15" s="137" t="s">
        <v>12</v>
      </c>
      <c r="D15" s="138" t="s">
        <v>170</v>
      </c>
    </row>
    <row r="16" spans="1:4" x14ac:dyDescent="0.2">
      <c r="A16" s="139">
        <v>1</v>
      </c>
      <c r="B16" s="139">
        <v>2</v>
      </c>
      <c r="C16" s="139">
        <v>3</v>
      </c>
      <c r="D16" s="139">
        <v>4</v>
      </c>
    </row>
    <row r="17" spans="1:4" ht="25.5" customHeight="1" x14ac:dyDescent="0.2">
      <c r="A17" s="140" t="s">
        <v>282</v>
      </c>
      <c r="B17" s="141">
        <v>401</v>
      </c>
      <c r="C17" s="142">
        <f>C18+C19+C20+C22</f>
        <v>36015096</v>
      </c>
      <c r="D17" s="142">
        <v>30030451</v>
      </c>
    </row>
    <row r="18" spans="1:4" x14ac:dyDescent="0.2">
      <c r="A18" s="143" t="s">
        <v>283</v>
      </c>
      <c r="B18" s="141">
        <v>402</v>
      </c>
      <c r="C18" s="144">
        <v>16699316</v>
      </c>
      <c r="D18" s="144">
        <v>6298380</v>
      </c>
    </row>
    <row r="19" spans="1:4" x14ac:dyDescent="0.2">
      <c r="A19" s="143" t="s">
        <v>284</v>
      </c>
      <c r="B19" s="141">
        <v>403</v>
      </c>
      <c r="C19" s="144">
        <v>1227601</v>
      </c>
      <c r="D19" s="144">
        <v>786962</v>
      </c>
    </row>
    <row r="20" spans="1:4" x14ac:dyDescent="0.2">
      <c r="A20" s="143" t="s">
        <v>285</v>
      </c>
      <c r="B20" s="141">
        <v>404</v>
      </c>
      <c r="C20" s="144">
        <v>96078</v>
      </c>
      <c r="D20" s="144">
        <v>132665</v>
      </c>
    </row>
    <row r="21" spans="1:4" ht="15.75" customHeight="1" x14ac:dyDescent="0.2">
      <c r="A21" s="143" t="s">
        <v>286</v>
      </c>
      <c r="B21" s="141">
        <v>405</v>
      </c>
      <c r="C21" s="144">
        <v>0</v>
      </c>
      <c r="D21" s="144">
        <v>0</v>
      </c>
    </row>
    <row r="22" spans="1:4" ht="15.75" customHeight="1" x14ac:dyDescent="0.2">
      <c r="A22" s="143" t="s">
        <v>287</v>
      </c>
      <c r="B22" s="141">
        <v>406</v>
      </c>
      <c r="C22" s="144">
        <v>17992101</v>
      </c>
      <c r="D22" s="144">
        <v>22812444</v>
      </c>
    </row>
    <row r="23" spans="1:4" x14ac:dyDescent="0.2">
      <c r="A23" s="143" t="s">
        <v>288</v>
      </c>
      <c r="B23" s="141">
        <v>407</v>
      </c>
      <c r="C23" s="144">
        <f>C25+C26+C27+C32</f>
        <v>29528976</v>
      </c>
      <c r="D23" s="144">
        <v>24036869</v>
      </c>
    </row>
    <row r="24" spans="1:4" ht="15" customHeight="1" x14ac:dyDescent="0.2">
      <c r="A24" s="143" t="s">
        <v>289</v>
      </c>
      <c r="B24" s="141">
        <v>408</v>
      </c>
      <c r="C24" s="144">
        <v>0</v>
      </c>
      <c r="D24" s="144">
        <v>0</v>
      </c>
    </row>
    <row r="25" spans="1:4" x14ac:dyDescent="0.2">
      <c r="A25" s="143" t="s">
        <v>290</v>
      </c>
      <c r="B25" s="141">
        <v>409</v>
      </c>
      <c r="C25" s="144">
        <v>10553799</v>
      </c>
      <c r="D25" s="144">
        <v>2664172</v>
      </c>
    </row>
    <row r="26" spans="1:4" x14ac:dyDescent="0.2">
      <c r="A26" s="143" t="s">
        <v>291</v>
      </c>
      <c r="B26" s="141">
        <v>410</v>
      </c>
      <c r="C26" s="144">
        <v>11000000</v>
      </c>
      <c r="D26" s="144">
        <v>19753223.109999999</v>
      </c>
    </row>
    <row r="27" spans="1:4" x14ac:dyDescent="0.2">
      <c r="A27" s="143" t="s">
        <v>292</v>
      </c>
      <c r="B27" s="141">
        <v>411</v>
      </c>
      <c r="C27" s="144">
        <v>1449365</v>
      </c>
      <c r="D27" s="144">
        <v>1436555</v>
      </c>
    </row>
    <row r="28" spans="1:4" x14ac:dyDescent="0.2">
      <c r="A28" s="143" t="s">
        <v>293</v>
      </c>
      <c r="B28" s="141">
        <v>412</v>
      </c>
      <c r="C28" s="144">
        <v>0</v>
      </c>
      <c r="D28" s="144">
        <v>0</v>
      </c>
    </row>
    <row r="29" spans="1:4" x14ac:dyDescent="0.2">
      <c r="A29" s="143" t="s">
        <v>294</v>
      </c>
      <c r="B29" s="141">
        <v>413</v>
      </c>
      <c r="C29" s="144">
        <v>0</v>
      </c>
      <c r="D29" s="144">
        <v>0</v>
      </c>
    </row>
    <row r="30" spans="1:4" x14ac:dyDescent="0.2">
      <c r="A30" s="143" t="s">
        <v>295</v>
      </c>
      <c r="B30" s="141">
        <v>414</v>
      </c>
      <c r="C30" s="144">
        <v>0</v>
      </c>
      <c r="D30" s="144">
        <v>0</v>
      </c>
    </row>
    <row r="31" spans="1:4" x14ac:dyDescent="0.2">
      <c r="A31" s="143" t="s">
        <v>296</v>
      </c>
      <c r="B31" s="141">
        <v>415</v>
      </c>
      <c r="C31" s="144">
        <v>0</v>
      </c>
      <c r="D31" s="144">
        <v>0</v>
      </c>
    </row>
    <row r="32" spans="1:4" x14ac:dyDescent="0.2">
      <c r="A32" s="143" t="s">
        <v>297</v>
      </c>
      <c r="B32" s="141">
        <v>416</v>
      </c>
      <c r="C32" s="144">
        <v>6525812</v>
      </c>
      <c r="D32" s="144">
        <v>182918.89</v>
      </c>
    </row>
    <row r="33" spans="1:4" x14ac:dyDescent="0.2">
      <c r="A33" s="143" t="s">
        <v>298</v>
      </c>
      <c r="B33" s="141">
        <v>417</v>
      </c>
      <c r="C33" s="144">
        <v>0</v>
      </c>
      <c r="D33" s="144">
        <v>0</v>
      </c>
    </row>
    <row r="34" spans="1:4" x14ac:dyDescent="0.2">
      <c r="A34" s="143" t="s">
        <v>299</v>
      </c>
      <c r="B34" s="141">
        <v>418</v>
      </c>
      <c r="C34" s="144">
        <v>0</v>
      </c>
      <c r="D34" s="144">
        <v>0</v>
      </c>
    </row>
    <row r="35" spans="1:4" ht="14.25" customHeight="1" x14ac:dyDescent="0.2">
      <c r="A35" s="143" t="s">
        <v>300</v>
      </c>
      <c r="B35" s="141">
        <v>419</v>
      </c>
      <c r="C35" s="145">
        <f>C17-C22</f>
        <v>18022995</v>
      </c>
      <c r="D35" s="144">
        <v>5993582</v>
      </c>
    </row>
    <row r="36" spans="1:4" x14ac:dyDescent="0.2">
      <c r="A36" s="143" t="s">
        <v>301</v>
      </c>
      <c r="B36" s="141">
        <v>420</v>
      </c>
      <c r="C36" s="144">
        <v>0</v>
      </c>
      <c r="D36" s="144">
        <v>0</v>
      </c>
    </row>
    <row r="37" spans="1:4" ht="25.5" customHeight="1" x14ac:dyDescent="0.2">
      <c r="A37" s="146" t="s">
        <v>302</v>
      </c>
      <c r="B37" s="147">
        <v>421</v>
      </c>
      <c r="C37" s="144">
        <v>0</v>
      </c>
      <c r="D37" s="144">
        <v>0</v>
      </c>
    </row>
    <row r="38" spans="1:4" x14ac:dyDescent="0.2">
      <c r="A38" s="143" t="s">
        <v>303</v>
      </c>
      <c r="B38" s="141">
        <v>422</v>
      </c>
      <c r="C38" s="144">
        <v>0</v>
      </c>
      <c r="D38" s="144">
        <v>0</v>
      </c>
    </row>
    <row r="39" spans="1:4" x14ac:dyDescent="0.2">
      <c r="A39" s="143" t="s">
        <v>304</v>
      </c>
      <c r="B39" s="141">
        <v>423</v>
      </c>
      <c r="C39" s="144">
        <v>0</v>
      </c>
      <c r="D39" s="144">
        <v>0</v>
      </c>
    </row>
    <row r="40" spans="1:4" x14ac:dyDescent="0.2">
      <c r="A40" s="143" t="s">
        <v>305</v>
      </c>
      <c r="B40" s="141">
        <v>424</v>
      </c>
      <c r="C40" s="144">
        <v>0</v>
      </c>
      <c r="D40" s="144">
        <v>0</v>
      </c>
    </row>
    <row r="41" spans="1:4" x14ac:dyDescent="0.2">
      <c r="A41" s="143" t="s">
        <v>306</v>
      </c>
      <c r="B41" s="141">
        <v>425</v>
      </c>
      <c r="C41" s="144">
        <f>C42</f>
        <v>10649687</v>
      </c>
      <c r="D41" s="144">
        <v>9542097</v>
      </c>
    </row>
    <row r="42" spans="1:4" x14ac:dyDescent="0.2">
      <c r="A42" s="143" t="s">
        <v>307</v>
      </c>
      <c r="B42" s="141">
        <v>426</v>
      </c>
      <c r="C42" s="144">
        <v>10649687</v>
      </c>
      <c r="D42" s="144">
        <v>9542097</v>
      </c>
    </row>
    <row r="43" spans="1:4" x14ac:dyDescent="0.2">
      <c r="A43" s="143" t="s">
        <v>308</v>
      </c>
      <c r="B43" s="141">
        <v>427</v>
      </c>
      <c r="C43" s="144">
        <v>0</v>
      </c>
      <c r="D43" s="144">
        <v>0</v>
      </c>
    </row>
    <row r="44" spans="1:4" x14ac:dyDescent="0.2">
      <c r="A44" s="143" t="s">
        <v>309</v>
      </c>
      <c r="B44" s="141">
        <v>428</v>
      </c>
      <c r="C44" s="144">
        <v>0</v>
      </c>
      <c r="D44" s="144">
        <v>0</v>
      </c>
    </row>
    <row r="45" spans="1:4" x14ac:dyDescent="0.2">
      <c r="A45" s="143" t="s">
        <v>310</v>
      </c>
      <c r="B45" s="141">
        <v>429</v>
      </c>
      <c r="C45" s="144">
        <v>0</v>
      </c>
      <c r="D45" s="144">
        <v>0</v>
      </c>
    </row>
    <row r="46" spans="1:4" ht="24.75" customHeight="1" x14ac:dyDescent="0.2">
      <c r="A46" s="148" t="s">
        <v>311</v>
      </c>
      <c r="B46" s="141">
        <v>430</v>
      </c>
      <c r="C46" s="144">
        <v>0</v>
      </c>
      <c r="D46" s="144">
        <v>0</v>
      </c>
    </row>
    <row r="47" spans="1:4" x14ac:dyDescent="0.2">
      <c r="A47" s="143" t="s">
        <v>312</v>
      </c>
      <c r="B47" s="141">
        <v>431</v>
      </c>
      <c r="C47" s="144">
        <v>0</v>
      </c>
      <c r="D47" s="144">
        <v>0</v>
      </c>
    </row>
    <row r="48" spans="1:4" x14ac:dyDescent="0.2">
      <c r="A48" s="143" t="s">
        <v>313</v>
      </c>
      <c r="B48" s="141">
        <v>432</v>
      </c>
      <c r="C48" s="144">
        <f>C41</f>
        <v>10649687</v>
      </c>
      <c r="D48" s="144">
        <v>9542097</v>
      </c>
    </row>
    <row r="49" spans="1:4" x14ac:dyDescent="0.2">
      <c r="A49" s="143" t="s">
        <v>314</v>
      </c>
      <c r="B49" s="141">
        <v>433</v>
      </c>
      <c r="C49" s="144">
        <f>C17</f>
        <v>36015096</v>
      </c>
      <c r="D49" s="144">
        <v>30030451</v>
      </c>
    </row>
    <row r="50" spans="1:4" x14ac:dyDescent="0.2">
      <c r="A50" s="143" t="s">
        <v>315</v>
      </c>
      <c r="B50" s="141">
        <v>434</v>
      </c>
      <c r="C50" s="144">
        <f>C23+C41</f>
        <v>40178663</v>
      </c>
      <c r="D50" s="144">
        <v>33578966</v>
      </c>
    </row>
    <row r="51" spans="1:4" x14ac:dyDescent="0.2">
      <c r="A51" s="143" t="s">
        <v>316</v>
      </c>
      <c r="B51" s="141">
        <v>435</v>
      </c>
      <c r="C51" s="144">
        <v>0</v>
      </c>
      <c r="D51" s="144">
        <v>0</v>
      </c>
    </row>
    <row r="52" spans="1:4" x14ac:dyDescent="0.2">
      <c r="A52" s="143" t="s">
        <v>317</v>
      </c>
      <c r="B52" s="141">
        <v>436</v>
      </c>
      <c r="C52" s="144">
        <f>C50-C49</f>
        <v>4163567</v>
      </c>
      <c r="D52" s="144">
        <v>3548515</v>
      </c>
    </row>
    <row r="53" spans="1:4" x14ac:dyDescent="0.2">
      <c r="A53" s="143" t="s">
        <v>318</v>
      </c>
      <c r="B53" s="141">
        <v>437</v>
      </c>
      <c r="C53" s="144">
        <v>6743639</v>
      </c>
      <c r="D53" s="144">
        <v>4690876</v>
      </c>
    </row>
    <row r="54" spans="1:4" x14ac:dyDescent="0.2">
      <c r="A54" s="143" t="s">
        <v>319</v>
      </c>
      <c r="B54" s="141">
        <v>438</v>
      </c>
      <c r="C54" s="144">
        <v>28696</v>
      </c>
      <c r="D54" s="144">
        <v>630</v>
      </c>
    </row>
    <row r="55" spans="1:4" x14ac:dyDescent="0.2">
      <c r="A55" s="143" t="s">
        <v>320</v>
      </c>
      <c r="B55" s="141">
        <v>439</v>
      </c>
      <c r="C55" s="144">
        <v>25109</v>
      </c>
      <c r="D55" s="144">
        <v>719</v>
      </c>
    </row>
    <row r="56" spans="1:4" ht="22.5" customHeight="1" x14ac:dyDescent="0.2">
      <c r="A56" s="148" t="s">
        <v>321</v>
      </c>
      <c r="B56" s="141">
        <v>440</v>
      </c>
      <c r="C56" s="144">
        <f>C53-C52+C54-C55</f>
        <v>2583659</v>
      </c>
      <c r="D56" s="144">
        <v>1142272</v>
      </c>
    </row>
    <row r="57" spans="1:4" x14ac:dyDescent="0.2">
      <c r="C57" s="145"/>
    </row>
    <row r="58" spans="1:4" ht="24.75" customHeight="1" x14ac:dyDescent="0.2">
      <c r="A58" s="149" t="s">
        <v>161</v>
      </c>
      <c r="B58" s="135" t="s">
        <v>163</v>
      </c>
      <c r="C58" s="134" t="s">
        <v>322</v>
      </c>
      <c r="D58" s="150" t="s">
        <v>164</v>
      </c>
    </row>
    <row r="59" spans="1:4" ht="24.75" customHeight="1" x14ac:dyDescent="0.2">
      <c r="A59" s="151" t="s">
        <v>894</v>
      </c>
      <c r="C59" s="152" t="s">
        <v>165</v>
      </c>
      <c r="D59" s="230" t="s">
        <v>893</v>
      </c>
    </row>
    <row r="60" spans="1:4" ht="22.5" customHeight="1" x14ac:dyDescent="0.2"/>
    <row r="61" spans="1:4" ht="48" customHeight="1" x14ac:dyDescent="0.2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R35"/>
  <sheetViews>
    <sheetView view="pageBreakPreview" topLeftCell="A4" zoomScaleNormal="100" zoomScaleSheetLayoutView="100" workbookViewId="0">
      <selection activeCell="J28" sqref="J28"/>
    </sheetView>
  </sheetViews>
  <sheetFormatPr defaultColWidth="8" defaultRowHeight="12.75" customHeight="1" x14ac:dyDescent="0.2"/>
  <cols>
    <col min="1" max="1" width="10.85546875" style="2" customWidth="1"/>
    <col min="2" max="2" width="5.7109375" style="2" customWidth="1"/>
    <col min="3" max="3" width="57.5703125" style="2" customWidth="1"/>
    <col min="4" max="4" width="7.140625" style="2" customWidth="1"/>
    <col min="5" max="6" width="16.42578125" style="2" customWidth="1"/>
    <col min="7" max="7" width="18.28515625" style="34" hidden="1" customWidth="1"/>
    <col min="8" max="252" width="9.140625" style="34" customWidth="1"/>
  </cols>
  <sheetData>
    <row r="2" spans="2:6" x14ac:dyDescent="0.2">
      <c r="B2" s="2" t="str">
        <f>'1'!A1</f>
        <v>Naziv investicionog fonda: OAIF Future fund</v>
      </c>
    </row>
    <row r="3" spans="2:6" x14ac:dyDescent="0.2">
      <c r="B3" s="2" t="str">
        <f>'1'!A2</f>
        <v xml:space="preserve">Registarski broj investicionog fonda: </v>
      </c>
    </row>
    <row r="4" spans="2:6" x14ac:dyDescent="0.2">
      <c r="B4" s="2" t="str">
        <f>'1'!A3</f>
        <v>Naziv društva za upravljanje investicionim fondom: Društvo za upravljanje investicionim fondovima Kristal invest A.D. Banja Luka</v>
      </c>
    </row>
    <row r="5" spans="2:6" x14ac:dyDescent="0.2">
      <c r="B5" s="2" t="str">
        <f>'1'!A4</f>
        <v>Matični broj društva za upravljanje investicionim fondom: 01935615</v>
      </c>
    </row>
    <row r="6" spans="2:6" x14ac:dyDescent="0.2">
      <c r="B6" s="2" t="str">
        <f>'1'!A5</f>
        <v>JIB društva za upravljanje investicionim fondom: 4400819920004</v>
      </c>
    </row>
    <row r="7" spans="2:6" x14ac:dyDescent="0.2">
      <c r="B7" s="2" t="str">
        <f>'1'!A6</f>
        <v>JIB zatvorenog investicionog fonda: JP-M-6</v>
      </c>
    </row>
    <row r="10" spans="2:6" x14ac:dyDescent="0.2">
      <c r="B10" s="167" t="s">
        <v>323</v>
      </c>
      <c r="C10" s="167"/>
      <c r="D10" s="167"/>
      <c r="E10" s="167"/>
      <c r="F10" s="167"/>
    </row>
    <row r="11" spans="2:6" x14ac:dyDescent="0.2">
      <c r="B11" s="167" t="s">
        <v>324</v>
      </c>
      <c r="C11" s="167"/>
      <c r="D11" s="167"/>
      <c r="E11" s="167"/>
      <c r="F11" s="167"/>
    </row>
    <row r="12" spans="2:6" x14ac:dyDescent="0.2">
      <c r="B12" s="1"/>
      <c r="C12" s="1"/>
      <c r="D12" s="1"/>
      <c r="E12" s="1"/>
      <c r="F12" s="1"/>
    </row>
    <row r="13" spans="2:6" ht="25.5" x14ac:dyDescent="0.2">
      <c r="F13" s="21" t="s">
        <v>8</v>
      </c>
    </row>
    <row r="14" spans="2:6" ht="25.5" customHeight="1" x14ac:dyDescent="0.2">
      <c r="B14" s="9" t="s">
        <v>325</v>
      </c>
      <c r="C14" s="4" t="s">
        <v>326</v>
      </c>
      <c r="D14" s="4" t="s">
        <v>11</v>
      </c>
      <c r="E14" s="4" t="s">
        <v>12</v>
      </c>
      <c r="F14" s="4" t="s">
        <v>170</v>
      </c>
    </row>
    <row r="15" spans="2:6" x14ac:dyDescent="0.2">
      <c r="B15" s="35">
        <v>1</v>
      </c>
      <c r="C15" s="35">
        <v>2</v>
      </c>
      <c r="D15" s="35">
        <v>3</v>
      </c>
      <c r="E15" s="35">
        <v>4</v>
      </c>
      <c r="F15" s="35">
        <v>5</v>
      </c>
    </row>
    <row r="16" spans="2:6" ht="19.5" customHeight="1" x14ac:dyDescent="0.2">
      <c r="B16" s="35" t="s">
        <v>327</v>
      </c>
      <c r="C16" s="36" t="s">
        <v>328</v>
      </c>
      <c r="D16" s="35">
        <v>501</v>
      </c>
      <c r="E16" s="37"/>
      <c r="F16" s="37"/>
    </row>
    <row r="17" spans="1:7" ht="20.100000000000001" customHeight="1" x14ac:dyDescent="0.2">
      <c r="B17" s="35" t="s">
        <v>233</v>
      </c>
      <c r="C17" s="36" t="s">
        <v>329</v>
      </c>
      <c r="D17" s="35">
        <v>502</v>
      </c>
      <c r="E17" s="38">
        <v>57599571</v>
      </c>
      <c r="F17" s="38">
        <v>73347180</v>
      </c>
    </row>
    <row r="18" spans="1:7" ht="20.100000000000001" customHeight="1" x14ac:dyDescent="0.2">
      <c r="B18" s="35" t="s">
        <v>235</v>
      </c>
      <c r="C18" s="36" t="s">
        <v>330</v>
      </c>
      <c r="D18" s="35">
        <v>503</v>
      </c>
      <c r="E18" s="39">
        <v>4751928</v>
      </c>
      <c r="F18" s="39">
        <v>5955462</v>
      </c>
    </row>
    <row r="19" spans="1:7" ht="20.100000000000001" customHeight="1" x14ac:dyDescent="0.2">
      <c r="B19" s="35" t="s">
        <v>237</v>
      </c>
      <c r="C19" s="36" t="s">
        <v>331</v>
      </c>
      <c r="D19" s="35">
        <v>504</v>
      </c>
      <c r="E19" s="39">
        <v>12.1213</v>
      </c>
      <c r="F19" s="39">
        <v>12.316000000000001</v>
      </c>
    </row>
    <row r="20" spans="1:7" ht="18.75" customHeight="1" x14ac:dyDescent="0.2">
      <c r="B20" s="35" t="s">
        <v>332</v>
      </c>
      <c r="C20" s="36" t="s">
        <v>333</v>
      </c>
      <c r="D20" s="35">
        <v>505</v>
      </c>
      <c r="E20" s="38"/>
      <c r="F20" s="38"/>
    </row>
    <row r="21" spans="1:7" ht="20.100000000000001" customHeight="1" x14ac:dyDescent="0.2">
      <c r="B21" s="35" t="s">
        <v>233</v>
      </c>
      <c r="C21" s="36" t="s">
        <v>334</v>
      </c>
      <c r="D21" s="35">
        <v>506</v>
      </c>
      <c r="E21" s="38">
        <v>55549307</v>
      </c>
      <c r="F21" s="38">
        <v>63851656</v>
      </c>
    </row>
    <row r="22" spans="1:7" ht="20.100000000000001" customHeight="1" x14ac:dyDescent="0.2">
      <c r="B22" s="35" t="s">
        <v>235</v>
      </c>
      <c r="C22" s="36" t="s">
        <v>335</v>
      </c>
      <c r="D22" s="35">
        <v>507</v>
      </c>
      <c r="E22" s="39">
        <v>4250053</v>
      </c>
      <c r="F22" s="39">
        <v>5191850</v>
      </c>
    </row>
    <row r="23" spans="1:7" ht="20.100000000000001" customHeight="1" x14ac:dyDescent="0.2">
      <c r="B23" s="35" t="s">
        <v>237</v>
      </c>
      <c r="C23" s="36" t="s">
        <v>336</v>
      </c>
      <c r="D23" s="35">
        <v>508</v>
      </c>
      <c r="E23" s="39">
        <v>13.0703</v>
      </c>
      <c r="F23" s="39">
        <v>12.298400000000001</v>
      </c>
    </row>
    <row r="24" spans="1:7" ht="20.100000000000001" customHeight="1" x14ac:dyDescent="0.2">
      <c r="B24" s="35" t="s">
        <v>337</v>
      </c>
      <c r="C24" s="36" t="s">
        <v>338</v>
      </c>
      <c r="D24" s="35">
        <v>509</v>
      </c>
      <c r="E24" s="38"/>
      <c r="F24" s="38"/>
      <c r="G24" s="130" t="s">
        <v>339</v>
      </c>
    </row>
    <row r="25" spans="1:7" ht="18" customHeight="1" x14ac:dyDescent="0.2">
      <c r="B25" s="35" t="s">
        <v>233</v>
      </c>
      <c r="C25" s="36" t="s">
        <v>340</v>
      </c>
      <c r="D25" s="35">
        <v>510</v>
      </c>
      <c r="E25" s="39">
        <v>2.7392533908488514E-2</v>
      </c>
      <c r="F25" s="39">
        <v>2.6200000000000001E-2</v>
      </c>
      <c r="G25" s="41">
        <v>103598555.66</v>
      </c>
    </row>
    <row r="26" spans="1:7" ht="18.75" customHeight="1" x14ac:dyDescent="0.2">
      <c r="B26" s="35" t="s">
        <v>235</v>
      </c>
      <c r="C26" s="36" t="s">
        <v>341</v>
      </c>
      <c r="D26" s="35">
        <v>511</v>
      </c>
      <c r="E26" s="154">
        <v>6.3139445418768841E-2</v>
      </c>
      <c r="F26" s="154">
        <v>1.7000000000000001E-2</v>
      </c>
      <c r="G26" s="34" t="s">
        <v>342</v>
      </c>
    </row>
    <row r="27" spans="1:7" ht="20.100000000000001" customHeight="1" x14ac:dyDescent="0.2">
      <c r="B27" s="35" t="s">
        <v>237</v>
      </c>
      <c r="C27" s="36" t="s">
        <v>343</v>
      </c>
      <c r="D27" s="35">
        <v>512</v>
      </c>
      <c r="E27" s="38">
        <v>0</v>
      </c>
      <c r="F27" s="38">
        <v>0</v>
      </c>
    </row>
    <row r="28" spans="1:7" ht="20.100000000000001" customHeight="1" x14ac:dyDescent="0.2">
      <c r="B28" s="35" t="s">
        <v>239</v>
      </c>
      <c r="C28" s="36" t="s">
        <v>344</v>
      </c>
      <c r="D28" s="35">
        <v>513</v>
      </c>
      <c r="E28" s="39">
        <v>-3.56E-2</v>
      </c>
      <c r="F28" s="39">
        <v>-0.1295</v>
      </c>
    </row>
    <row r="31" spans="1:7" ht="16.5" customHeight="1" x14ac:dyDescent="0.2">
      <c r="A31" s="166" t="s">
        <v>161</v>
      </c>
      <c r="B31" s="166"/>
      <c r="C31" s="15" t="s">
        <v>345</v>
      </c>
      <c r="D31" s="168" t="s">
        <v>163</v>
      </c>
      <c r="E31" s="156" t="s">
        <v>346</v>
      </c>
      <c r="F31" s="156"/>
    </row>
    <row r="32" spans="1:7" ht="16.5" customHeight="1" x14ac:dyDescent="0.2">
      <c r="A32" s="166" t="s">
        <v>895</v>
      </c>
      <c r="B32" s="166"/>
      <c r="C32" s="17" t="s">
        <v>165</v>
      </c>
      <c r="D32" s="168"/>
      <c r="E32" s="156"/>
      <c r="F32" s="156"/>
    </row>
    <row r="33" spans="3:7" x14ac:dyDescent="0.2">
      <c r="E33" s="157" t="s">
        <v>166</v>
      </c>
      <c r="F33" s="157"/>
    </row>
    <row r="34" spans="3:7" ht="17.25" customHeight="1" x14ac:dyDescent="0.2"/>
    <row r="35" spans="3:7" ht="23.25" customHeight="1" x14ac:dyDescent="0.4">
      <c r="C35" s="160"/>
      <c r="D35" s="160"/>
      <c r="E35" s="160"/>
      <c r="F35" s="160"/>
      <c r="G35" s="160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7"/>
  <sheetViews>
    <sheetView view="pageBreakPreview" topLeftCell="A22" zoomScaleNormal="100" zoomScaleSheetLayoutView="100" workbookViewId="0">
      <selection activeCell="G24" sqref="G24"/>
    </sheetView>
  </sheetViews>
  <sheetFormatPr defaultColWidth="8" defaultRowHeight="12.75" customHeight="1" x14ac:dyDescent="0.2"/>
  <cols>
    <col min="1" max="1" width="47" style="21" customWidth="1"/>
    <col min="2" max="2" width="10.7109375" style="42" customWidth="1"/>
    <col min="3" max="3" width="11.85546875" style="3" customWidth="1"/>
    <col min="4" max="4" width="5.140625" style="2" customWidth="1"/>
    <col min="5" max="5" width="12.5703125" style="43" customWidth="1"/>
    <col min="6" max="6" width="5.28515625" style="15" customWidth="1"/>
    <col min="7" max="7" width="12.7109375" style="44" customWidth="1"/>
    <col min="8" max="8" width="5.28515625" style="15" customWidth="1"/>
    <col min="9" max="9" width="16.5703125" style="45" customWidth="1"/>
    <col min="10" max="10" width="7.5703125" style="15" customWidth="1"/>
    <col min="11" max="11" width="12" style="44" customWidth="1"/>
    <col min="12" max="12" width="5.42578125" style="46" customWidth="1"/>
    <col min="13" max="13" width="16.85546875" style="45" customWidth="1"/>
    <col min="14" max="14" width="6.42578125" style="15" customWidth="1"/>
    <col min="15" max="15" width="13.140625" style="44" customWidth="1"/>
    <col min="16" max="16" width="6.42578125" style="15" customWidth="1"/>
    <col min="17" max="17" width="13.28515625" style="44" customWidth="1"/>
    <col min="18" max="18" width="32.42578125" style="2" hidden="1" customWidth="1"/>
    <col min="19" max="19" width="14.85546875" style="2" hidden="1" customWidth="1"/>
    <col min="20" max="20" width="9.140625" style="2" customWidth="1"/>
    <col min="21" max="21" width="21" style="2" customWidth="1"/>
    <col min="22" max="256" width="9.140625" style="2" customWidth="1"/>
  </cols>
  <sheetData>
    <row r="1" spans="1:18" x14ac:dyDescent="0.2">
      <c r="A1" s="2" t="str">
        <f>'1'!A1</f>
        <v>Naziv investicionog fonda: OAIF Future fund</v>
      </c>
    </row>
    <row r="2" spans="1:18" x14ac:dyDescent="0.2">
      <c r="A2" s="2" t="str">
        <f>'1'!A2</f>
        <v xml:space="preserve">Registarski broj investicionog fonda: </v>
      </c>
    </row>
    <row r="3" spans="1:18" x14ac:dyDescent="0.2">
      <c r="A3" s="2" t="str">
        <f>'1'!A3</f>
        <v>Naziv društva za upravljanje investicionim fondom: Društvo za upravljanje investicionim fondovima Kristal invest A.D. Banja Luka</v>
      </c>
    </row>
    <row r="4" spans="1:18" x14ac:dyDescent="0.2">
      <c r="A4" s="2" t="str">
        <f>'1'!A4</f>
        <v>Matični broj društva za upravljanje investicionim fondom: 01935615</v>
      </c>
    </row>
    <row r="5" spans="1:18" x14ac:dyDescent="0.2">
      <c r="A5" s="2" t="str">
        <f>'1'!A5</f>
        <v>JIB društva za upravljanje investicionim fondom: 4400819920004</v>
      </c>
    </row>
    <row r="6" spans="1:18" x14ac:dyDescent="0.2">
      <c r="A6" s="2" t="str">
        <f>'1'!A6</f>
        <v>JIB zatvorenog investicionog fonda: JP-M-6</v>
      </c>
    </row>
    <row r="8" spans="1:18" x14ac:dyDescent="0.2">
      <c r="A8" s="167" t="s">
        <v>347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</row>
    <row r="9" spans="1:18" x14ac:dyDescent="0.2">
      <c r="A9" s="167" t="s">
        <v>348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</row>
    <row r="10" spans="1:18" x14ac:dyDescent="0.2">
      <c r="A10" s="16"/>
      <c r="B10" s="47"/>
      <c r="C10" s="48"/>
      <c r="D10" s="49"/>
      <c r="E10" s="50"/>
      <c r="F10" s="51"/>
      <c r="G10" s="52"/>
      <c r="H10" s="51"/>
      <c r="I10" s="53"/>
      <c r="J10" s="51"/>
      <c r="K10" s="52"/>
      <c r="L10" s="54"/>
      <c r="M10" s="53"/>
      <c r="N10" s="51"/>
      <c r="O10" s="52"/>
      <c r="P10" s="51"/>
      <c r="Q10" s="52"/>
    </row>
    <row r="11" spans="1:18" x14ac:dyDescent="0.2">
      <c r="A11" s="21" t="s">
        <v>349</v>
      </c>
      <c r="C11" s="129"/>
    </row>
    <row r="12" spans="1:18" ht="45.75" customHeight="1" x14ac:dyDescent="0.2">
      <c r="A12" s="174" t="s">
        <v>350</v>
      </c>
      <c r="B12" s="175"/>
      <c r="C12" s="176"/>
      <c r="D12" s="169" t="s">
        <v>11</v>
      </c>
      <c r="E12" s="179" t="s">
        <v>351</v>
      </c>
      <c r="F12" s="169" t="s">
        <v>11</v>
      </c>
      <c r="G12" s="172" t="s">
        <v>352</v>
      </c>
      <c r="H12" s="169" t="s">
        <v>11</v>
      </c>
      <c r="I12" s="177" t="s">
        <v>353</v>
      </c>
      <c r="J12" s="169" t="s">
        <v>11</v>
      </c>
      <c r="K12" s="172" t="s">
        <v>354</v>
      </c>
      <c r="L12" s="181" t="s">
        <v>11</v>
      </c>
      <c r="M12" s="177" t="s">
        <v>355</v>
      </c>
      <c r="N12" s="169" t="s">
        <v>11</v>
      </c>
      <c r="O12" s="172" t="s">
        <v>356</v>
      </c>
      <c r="P12" s="169" t="s">
        <v>11</v>
      </c>
      <c r="Q12" s="172" t="s">
        <v>357</v>
      </c>
      <c r="R12" s="55"/>
    </row>
    <row r="13" spans="1:18" ht="63" customHeight="1" x14ac:dyDescent="0.2">
      <c r="A13" s="4" t="s">
        <v>358</v>
      </c>
      <c r="B13" s="4" t="s">
        <v>359</v>
      </c>
      <c r="C13" s="4" t="s">
        <v>360</v>
      </c>
      <c r="D13" s="170"/>
      <c r="E13" s="180"/>
      <c r="F13" s="170"/>
      <c r="G13" s="173"/>
      <c r="H13" s="170"/>
      <c r="I13" s="178"/>
      <c r="J13" s="170"/>
      <c r="K13" s="173"/>
      <c r="L13" s="182"/>
      <c r="M13" s="178"/>
      <c r="N13" s="170"/>
      <c r="O13" s="173"/>
      <c r="P13" s="170"/>
      <c r="Q13" s="173"/>
      <c r="R13" s="55">
        <v>102235371.31999999</v>
      </c>
    </row>
    <row r="14" spans="1:18" x14ac:dyDescent="0.2">
      <c r="A14" s="174">
        <v>1</v>
      </c>
      <c r="B14" s="175"/>
      <c r="C14" s="176"/>
      <c r="D14" s="171"/>
      <c r="E14" s="56">
        <v>2</v>
      </c>
      <c r="F14" s="171"/>
      <c r="G14" s="56">
        <v>3</v>
      </c>
      <c r="H14" s="171"/>
      <c r="I14" s="4">
        <v>4</v>
      </c>
      <c r="J14" s="171"/>
      <c r="K14" s="56">
        <v>5</v>
      </c>
      <c r="L14" s="183"/>
      <c r="M14" s="4">
        <v>6</v>
      </c>
      <c r="N14" s="171"/>
      <c r="O14" s="56">
        <v>7</v>
      </c>
      <c r="P14" s="171"/>
      <c r="Q14" s="56">
        <v>8</v>
      </c>
      <c r="R14" s="55"/>
    </row>
    <row r="15" spans="1:18" ht="19.5" customHeight="1" x14ac:dyDescent="0.2">
      <c r="A15" s="57" t="s">
        <v>361</v>
      </c>
      <c r="B15" s="4"/>
      <c r="C15" s="25"/>
      <c r="D15" s="35" t="s">
        <v>362</v>
      </c>
      <c r="E15" s="58"/>
      <c r="F15" s="59" t="s">
        <v>363</v>
      </c>
      <c r="G15" s="60"/>
      <c r="H15" s="61" t="s">
        <v>364</v>
      </c>
      <c r="I15" s="62"/>
      <c r="J15" s="61" t="s">
        <v>365</v>
      </c>
      <c r="K15" s="63"/>
      <c r="L15" s="61" t="s">
        <v>366</v>
      </c>
      <c r="M15" s="64"/>
      <c r="N15" s="59" t="s">
        <v>367</v>
      </c>
      <c r="O15" s="63"/>
      <c r="P15" s="59" t="s">
        <v>368</v>
      </c>
      <c r="Q15" s="63"/>
      <c r="R15" s="65"/>
    </row>
    <row r="16" spans="1:18" ht="19.5" customHeight="1" x14ac:dyDescent="0.2">
      <c r="A16" s="57" t="s">
        <v>369</v>
      </c>
      <c r="B16" s="4"/>
      <c r="C16" s="25"/>
      <c r="D16" s="35" t="s">
        <v>370</v>
      </c>
      <c r="E16" s="58"/>
      <c r="F16" s="59" t="s">
        <v>371</v>
      </c>
      <c r="G16" s="60"/>
      <c r="H16" s="61" t="s">
        <v>372</v>
      </c>
      <c r="I16" s="62">
        <v>24725252.210000001</v>
      </c>
      <c r="J16" s="61" t="s">
        <v>373</v>
      </c>
      <c r="K16" s="63"/>
      <c r="L16" s="61" t="s">
        <v>374</v>
      </c>
      <c r="M16" s="64">
        <v>25503787.809999999</v>
      </c>
      <c r="N16" s="59" t="s">
        <v>375</v>
      </c>
      <c r="O16" s="63"/>
      <c r="P16" s="59" t="s">
        <v>376</v>
      </c>
      <c r="Q16" s="63">
        <v>45.676699999999997</v>
      </c>
      <c r="R16" s="65"/>
    </row>
    <row r="17" spans="1:18" ht="19.5" customHeight="1" x14ac:dyDescent="0.2">
      <c r="A17" s="57" t="s">
        <v>377</v>
      </c>
      <c r="B17" s="4" t="s">
        <v>378</v>
      </c>
      <c r="C17" s="25" t="s">
        <v>379</v>
      </c>
      <c r="D17" s="35"/>
      <c r="E17" s="58">
        <v>59300</v>
      </c>
      <c r="F17" s="59"/>
      <c r="G17" s="60">
        <v>8.7942999999999998</v>
      </c>
      <c r="H17" s="61"/>
      <c r="I17" s="62">
        <v>521501.99</v>
      </c>
      <c r="J17" s="61"/>
      <c r="K17" s="63">
        <v>11.923500000000001</v>
      </c>
      <c r="L17" s="61"/>
      <c r="M17" s="64">
        <v>707063.55</v>
      </c>
      <c r="N17" s="59"/>
      <c r="O17" s="63">
        <v>9.3399999999999997E-2</v>
      </c>
      <c r="P17" s="59"/>
      <c r="Q17" s="63">
        <v>1.2663</v>
      </c>
      <c r="R17" s="65"/>
    </row>
    <row r="18" spans="1:18" ht="19.5" customHeight="1" x14ac:dyDescent="0.2">
      <c r="A18" s="57" t="s">
        <v>380</v>
      </c>
      <c r="B18" s="4" t="s">
        <v>378</v>
      </c>
      <c r="C18" s="25" t="s">
        <v>381</v>
      </c>
      <c r="D18" s="35"/>
      <c r="E18" s="58">
        <v>1410031</v>
      </c>
      <c r="F18" s="59"/>
      <c r="G18" s="60">
        <v>0.57999999999999996</v>
      </c>
      <c r="H18" s="61"/>
      <c r="I18" s="62">
        <v>817817.98</v>
      </c>
      <c r="J18" s="61"/>
      <c r="K18" s="63">
        <v>0.45</v>
      </c>
      <c r="L18" s="61"/>
      <c r="M18" s="64">
        <v>634513.94999999995</v>
      </c>
      <c r="N18" s="59"/>
      <c r="O18" s="63">
        <v>8.1562999999999999</v>
      </c>
      <c r="P18" s="59"/>
      <c r="Q18" s="63">
        <v>1.1364000000000001</v>
      </c>
      <c r="R18" s="65"/>
    </row>
    <row r="19" spans="1:18" ht="19.5" customHeight="1" x14ac:dyDescent="0.2">
      <c r="A19" s="57" t="s">
        <v>382</v>
      </c>
      <c r="B19" s="4" t="s">
        <v>378</v>
      </c>
      <c r="C19" s="25" t="s">
        <v>383</v>
      </c>
      <c r="D19" s="35"/>
      <c r="E19" s="58">
        <v>10344</v>
      </c>
      <c r="F19" s="59"/>
      <c r="G19" s="60">
        <v>0.47</v>
      </c>
      <c r="H19" s="61"/>
      <c r="I19" s="62">
        <v>4861.68</v>
      </c>
      <c r="J19" s="61"/>
      <c r="K19" s="63">
        <v>0.4</v>
      </c>
      <c r="L19" s="61"/>
      <c r="M19" s="64">
        <v>4137.6000000000004</v>
      </c>
      <c r="N19" s="59"/>
      <c r="O19" s="63">
        <v>0.1077</v>
      </c>
      <c r="P19" s="59"/>
      <c r="Q19" s="63">
        <v>7.4000000000000003E-3</v>
      </c>
      <c r="R19" s="65"/>
    </row>
    <row r="20" spans="1:18" ht="19.5" customHeight="1" x14ac:dyDescent="0.2">
      <c r="A20" s="57" t="s">
        <v>384</v>
      </c>
      <c r="B20" s="4" t="s">
        <v>378</v>
      </c>
      <c r="C20" s="25" t="s">
        <v>385</v>
      </c>
      <c r="D20" s="35"/>
      <c r="E20" s="58">
        <v>22381182</v>
      </c>
      <c r="F20" s="59"/>
      <c r="G20" s="60">
        <v>0.22500000000000001</v>
      </c>
      <c r="H20" s="61"/>
      <c r="I20" s="62">
        <v>5035765.95</v>
      </c>
      <c r="J20" s="61"/>
      <c r="K20" s="63">
        <v>0.19470000000000001</v>
      </c>
      <c r="L20" s="61"/>
      <c r="M20" s="64">
        <v>4357616.1399999997</v>
      </c>
      <c r="N20" s="59"/>
      <c r="O20" s="63">
        <v>5.0640999999999998</v>
      </c>
      <c r="P20" s="59"/>
      <c r="Q20" s="63">
        <v>7.8044000000000002</v>
      </c>
      <c r="R20" s="65"/>
    </row>
    <row r="21" spans="1:18" ht="19.5" customHeight="1" x14ac:dyDescent="0.2">
      <c r="A21" s="57" t="s">
        <v>386</v>
      </c>
      <c r="B21" s="4" t="s">
        <v>378</v>
      </c>
      <c r="C21" s="25" t="s">
        <v>387</v>
      </c>
      <c r="D21" s="35"/>
      <c r="E21" s="58">
        <v>2829464</v>
      </c>
      <c r="F21" s="59"/>
      <c r="G21" s="60">
        <v>0.32479999999999998</v>
      </c>
      <c r="H21" s="61"/>
      <c r="I21" s="62">
        <v>918948.07</v>
      </c>
      <c r="J21" s="61"/>
      <c r="K21" s="63">
        <v>0.27139999999999997</v>
      </c>
      <c r="L21" s="61"/>
      <c r="M21" s="64">
        <v>767916.53</v>
      </c>
      <c r="N21" s="59"/>
      <c r="O21" s="63">
        <v>2.7644000000000002</v>
      </c>
      <c r="P21" s="59"/>
      <c r="Q21" s="63">
        <v>1.3753</v>
      </c>
      <c r="R21" s="65"/>
    </row>
    <row r="22" spans="1:18" ht="19.5" customHeight="1" x14ac:dyDescent="0.2">
      <c r="A22" s="57" t="s">
        <v>388</v>
      </c>
      <c r="B22" s="4" t="s">
        <v>378</v>
      </c>
      <c r="C22" s="25" t="s">
        <v>389</v>
      </c>
      <c r="D22" s="35"/>
      <c r="E22" s="58">
        <v>20567648</v>
      </c>
      <c r="F22" s="59"/>
      <c r="G22" s="60">
        <v>0.20150000000000001</v>
      </c>
      <c r="H22" s="61"/>
      <c r="I22" s="62">
        <v>4144381.07</v>
      </c>
      <c r="J22" s="61"/>
      <c r="K22" s="63">
        <v>0.20119999999999999</v>
      </c>
      <c r="L22" s="61"/>
      <c r="M22" s="64">
        <v>4138210.78</v>
      </c>
      <c r="N22" s="59"/>
      <c r="O22" s="63">
        <v>5.34</v>
      </c>
      <c r="P22" s="59"/>
      <c r="Q22" s="63">
        <v>7.4114000000000004</v>
      </c>
      <c r="R22" s="65"/>
    </row>
    <row r="23" spans="1:18" ht="19.5" customHeight="1" x14ac:dyDescent="0.2">
      <c r="A23" s="57" t="s">
        <v>390</v>
      </c>
      <c r="B23" s="4" t="s">
        <v>378</v>
      </c>
      <c r="C23" s="25" t="s">
        <v>391</v>
      </c>
      <c r="D23" s="35"/>
      <c r="E23" s="58">
        <v>135161</v>
      </c>
      <c r="F23" s="59"/>
      <c r="G23" s="60">
        <v>0.41799999999999998</v>
      </c>
      <c r="H23" s="61"/>
      <c r="I23" s="62">
        <v>56497.3</v>
      </c>
      <c r="J23" s="61"/>
      <c r="K23" s="63">
        <v>0.33529999999999999</v>
      </c>
      <c r="L23" s="61"/>
      <c r="M23" s="64">
        <v>45319.48</v>
      </c>
      <c r="N23" s="59"/>
      <c r="O23" s="63">
        <v>1.1208</v>
      </c>
      <c r="P23" s="59"/>
      <c r="Q23" s="63">
        <v>8.1199999999999994E-2</v>
      </c>
      <c r="R23" s="65"/>
    </row>
    <row r="24" spans="1:18" ht="19.5" customHeight="1" x14ac:dyDescent="0.2">
      <c r="A24" s="57" t="s">
        <v>392</v>
      </c>
      <c r="B24" s="4" t="s">
        <v>378</v>
      </c>
      <c r="C24" s="25" t="s">
        <v>393</v>
      </c>
      <c r="D24" s="35"/>
      <c r="E24" s="58">
        <v>6453377</v>
      </c>
      <c r="F24" s="59"/>
      <c r="G24" s="60">
        <v>0.1</v>
      </c>
      <c r="H24" s="61"/>
      <c r="I24" s="62">
        <v>645337.69999999995</v>
      </c>
      <c r="J24" s="61"/>
      <c r="K24" s="63">
        <v>0.1</v>
      </c>
      <c r="L24" s="61"/>
      <c r="M24" s="64">
        <v>645337.69999999995</v>
      </c>
      <c r="N24" s="59"/>
      <c r="O24" s="63">
        <v>5.9537000000000004</v>
      </c>
      <c r="P24" s="59"/>
      <c r="Q24" s="63">
        <v>1.1557999999999999</v>
      </c>
      <c r="R24" s="65"/>
    </row>
    <row r="25" spans="1:18" ht="19.5" customHeight="1" x14ac:dyDescent="0.2">
      <c r="A25" s="57" t="s">
        <v>394</v>
      </c>
      <c r="B25" s="4" t="s">
        <v>378</v>
      </c>
      <c r="C25" s="25" t="s">
        <v>395</v>
      </c>
      <c r="D25" s="35"/>
      <c r="E25" s="58">
        <v>774096</v>
      </c>
      <c r="F25" s="59"/>
      <c r="G25" s="60">
        <v>0.55810000000000004</v>
      </c>
      <c r="H25" s="61"/>
      <c r="I25" s="62">
        <v>432022.98</v>
      </c>
      <c r="J25" s="61"/>
      <c r="K25" s="63">
        <v>0.38229999999999997</v>
      </c>
      <c r="L25" s="61"/>
      <c r="M25" s="64">
        <v>295936.90000000002</v>
      </c>
      <c r="N25" s="59"/>
      <c r="O25" s="63">
        <v>10</v>
      </c>
      <c r="P25" s="59"/>
      <c r="Q25" s="63">
        <v>0.53</v>
      </c>
      <c r="R25" s="65"/>
    </row>
    <row r="26" spans="1:18" ht="19.5" customHeight="1" x14ac:dyDescent="0.2">
      <c r="A26" s="57" t="s">
        <v>396</v>
      </c>
      <c r="B26" s="4" t="s">
        <v>378</v>
      </c>
      <c r="C26" s="25" t="s">
        <v>397</v>
      </c>
      <c r="D26" s="35"/>
      <c r="E26" s="58">
        <v>1041175</v>
      </c>
      <c r="F26" s="59"/>
      <c r="G26" s="60">
        <v>0</v>
      </c>
      <c r="H26" s="61"/>
      <c r="I26" s="62">
        <v>0</v>
      </c>
      <c r="J26" s="61"/>
      <c r="K26" s="63">
        <v>0</v>
      </c>
      <c r="L26" s="61"/>
      <c r="M26" s="64">
        <v>0</v>
      </c>
      <c r="N26" s="59"/>
      <c r="O26" s="63">
        <v>8.7622999999999998</v>
      </c>
      <c r="P26" s="59"/>
      <c r="Q26" s="63">
        <v>0</v>
      </c>
      <c r="R26" s="65"/>
    </row>
    <row r="27" spans="1:18" ht="19.5" customHeight="1" x14ac:dyDescent="0.2">
      <c r="A27" s="57" t="s">
        <v>398</v>
      </c>
      <c r="B27" s="4" t="s">
        <v>378</v>
      </c>
      <c r="C27" s="25" t="s">
        <v>399</v>
      </c>
      <c r="D27" s="35"/>
      <c r="E27" s="58">
        <v>11861604</v>
      </c>
      <c r="F27" s="59"/>
      <c r="G27" s="60">
        <v>0.99</v>
      </c>
      <c r="H27" s="61"/>
      <c r="I27" s="62">
        <v>11742987.960000001</v>
      </c>
      <c r="J27" s="61"/>
      <c r="K27" s="63">
        <v>1.1403000000000001</v>
      </c>
      <c r="L27" s="61"/>
      <c r="M27" s="64">
        <v>13525787.039999999</v>
      </c>
      <c r="N27" s="59"/>
      <c r="O27" s="63">
        <v>2.4138999999999999</v>
      </c>
      <c r="P27" s="59"/>
      <c r="Q27" s="63">
        <v>24.224399999999999</v>
      </c>
      <c r="R27" s="65"/>
    </row>
    <row r="28" spans="1:18" ht="19.5" customHeight="1" x14ac:dyDescent="0.2">
      <c r="A28" s="57" t="s">
        <v>400</v>
      </c>
      <c r="B28" s="4" t="s">
        <v>378</v>
      </c>
      <c r="C28" s="25" t="s">
        <v>401</v>
      </c>
      <c r="D28" s="35"/>
      <c r="E28" s="58">
        <v>1212270</v>
      </c>
      <c r="F28" s="59"/>
      <c r="G28" s="60">
        <v>0.22800000000000001</v>
      </c>
      <c r="H28" s="61"/>
      <c r="I28" s="62">
        <v>276397.56</v>
      </c>
      <c r="J28" s="61"/>
      <c r="K28" s="63">
        <v>0.22800000000000001</v>
      </c>
      <c r="L28" s="61"/>
      <c r="M28" s="64">
        <v>276397.56</v>
      </c>
      <c r="N28" s="59"/>
      <c r="O28" s="63">
        <v>10</v>
      </c>
      <c r="P28" s="59"/>
      <c r="Q28" s="63">
        <v>0.495</v>
      </c>
      <c r="R28" s="65"/>
    </row>
    <row r="29" spans="1:18" ht="19.5" customHeight="1" x14ac:dyDescent="0.2">
      <c r="A29" s="57" t="s">
        <v>402</v>
      </c>
      <c r="B29" s="4" t="s">
        <v>378</v>
      </c>
      <c r="C29" s="25" t="s">
        <v>403</v>
      </c>
      <c r="D29" s="35"/>
      <c r="E29" s="58">
        <v>602114</v>
      </c>
      <c r="F29" s="59"/>
      <c r="G29" s="60">
        <v>0.21379999999999999</v>
      </c>
      <c r="H29" s="61"/>
      <c r="I29" s="62">
        <v>128731.97</v>
      </c>
      <c r="J29" s="61"/>
      <c r="K29" s="63">
        <v>0.17530000000000001</v>
      </c>
      <c r="L29" s="61"/>
      <c r="M29" s="64">
        <v>105550.58</v>
      </c>
      <c r="N29" s="59"/>
      <c r="O29" s="63">
        <v>10</v>
      </c>
      <c r="P29" s="59"/>
      <c r="Q29" s="63">
        <v>0.189</v>
      </c>
      <c r="R29" s="65"/>
    </row>
    <row r="30" spans="1:18" ht="19.5" customHeight="1" x14ac:dyDescent="0.2">
      <c r="A30" s="57" t="s">
        <v>404</v>
      </c>
      <c r="B30" s="4"/>
      <c r="C30" s="25"/>
      <c r="D30" s="35" t="s">
        <v>405</v>
      </c>
      <c r="E30" s="58"/>
      <c r="F30" s="59" t="s">
        <v>406</v>
      </c>
      <c r="G30" s="60"/>
      <c r="H30" s="61" t="s">
        <v>407</v>
      </c>
      <c r="I30" s="62"/>
      <c r="J30" s="61" t="s">
        <v>408</v>
      </c>
      <c r="K30" s="63"/>
      <c r="L30" s="61" t="s">
        <v>409</v>
      </c>
      <c r="M30" s="64"/>
      <c r="N30" s="59" t="s">
        <v>410</v>
      </c>
      <c r="O30" s="63"/>
      <c r="P30" s="59" t="s">
        <v>411</v>
      </c>
      <c r="Q30" s="63"/>
      <c r="R30" s="65"/>
    </row>
    <row r="31" spans="1:18" ht="19.5" customHeight="1" x14ac:dyDescent="0.2">
      <c r="A31" s="57" t="s">
        <v>412</v>
      </c>
      <c r="B31" s="4"/>
      <c r="C31" s="25"/>
      <c r="D31" s="35" t="s">
        <v>413</v>
      </c>
      <c r="E31" s="58"/>
      <c r="F31" s="59" t="s">
        <v>414</v>
      </c>
      <c r="G31" s="60"/>
      <c r="H31" s="61" t="s">
        <v>415</v>
      </c>
      <c r="I31" s="62"/>
      <c r="J31" s="61" t="s">
        <v>416</v>
      </c>
      <c r="K31" s="63"/>
      <c r="L31" s="61" t="s">
        <v>417</v>
      </c>
      <c r="M31" s="64"/>
      <c r="N31" s="59" t="s">
        <v>418</v>
      </c>
      <c r="O31" s="63"/>
      <c r="P31" s="59" t="s">
        <v>419</v>
      </c>
      <c r="Q31" s="63"/>
      <c r="R31" s="65"/>
    </row>
    <row r="32" spans="1:18" ht="19.5" customHeight="1" x14ac:dyDescent="0.2">
      <c r="A32" s="57" t="s">
        <v>420</v>
      </c>
      <c r="B32" s="4"/>
      <c r="C32" s="25"/>
      <c r="D32" s="35" t="s">
        <v>421</v>
      </c>
      <c r="E32" s="58"/>
      <c r="F32" s="59" t="s">
        <v>422</v>
      </c>
      <c r="G32" s="60"/>
      <c r="H32" s="61" t="s">
        <v>423</v>
      </c>
      <c r="I32" s="62">
        <v>24725252.210000001</v>
      </c>
      <c r="J32" s="61" t="s">
        <v>424</v>
      </c>
      <c r="K32" s="63"/>
      <c r="L32" s="61" t="s">
        <v>425</v>
      </c>
      <c r="M32" s="64">
        <v>25503787.809999999</v>
      </c>
      <c r="N32" s="59" t="s">
        <v>426</v>
      </c>
      <c r="O32" s="63"/>
      <c r="P32" s="59" t="s">
        <v>427</v>
      </c>
      <c r="Q32" s="63">
        <v>45.676699999999997</v>
      </c>
      <c r="R32" s="65"/>
    </row>
    <row r="33" spans="1:18" ht="19.5" customHeight="1" x14ac:dyDescent="0.2">
      <c r="A33" s="57" t="s">
        <v>428</v>
      </c>
      <c r="B33" s="4"/>
      <c r="C33" s="25"/>
      <c r="D33" s="35" t="s">
        <v>429</v>
      </c>
      <c r="E33" s="58"/>
      <c r="F33" s="59" t="s">
        <v>430</v>
      </c>
      <c r="G33" s="60"/>
      <c r="H33" s="61" t="s">
        <v>431</v>
      </c>
      <c r="I33" s="62"/>
      <c r="J33" s="61" t="s">
        <v>432</v>
      </c>
      <c r="K33" s="63"/>
      <c r="L33" s="61" t="s">
        <v>433</v>
      </c>
      <c r="M33" s="64"/>
      <c r="N33" s="59" t="s">
        <v>434</v>
      </c>
      <c r="O33" s="63"/>
      <c r="P33" s="59" t="s">
        <v>435</v>
      </c>
      <c r="Q33" s="63"/>
      <c r="R33" s="65"/>
    </row>
    <row r="34" spans="1:18" ht="19.5" customHeight="1" x14ac:dyDescent="0.2">
      <c r="A34" s="57" t="s">
        <v>369</v>
      </c>
      <c r="B34" s="4"/>
      <c r="C34" s="25"/>
      <c r="D34" s="35" t="s">
        <v>436</v>
      </c>
      <c r="E34" s="58"/>
      <c r="F34" s="59" t="s">
        <v>437</v>
      </c>
      <c r="G34" s="60"/>
      <c r="H34" s="61" t="s">
        <v>438</v>
      </c>
      <c r="I34" s="62">
        <v>12570982.65</v>
      </c>
      <c r="J34" s="61" t="s">
        <v>439</v>
      </c>
      <c r="K34" s="63"/>
      <c r="L34" s="61" t="s">
        <v>440</v>
      </c>
      <c r="M34" s="64">
        <v>12445277.51</v>
      </c>
      <c r="N34" s="59" t="s">
        <v>441</v>
      </c>
      <c r="O34" s="63"/>
      <c r="P34" s="59" t="s">
        <v>442</v>
      </c>
      <c r="Q34" s="63">
        <v>22.289200000000001</v>
      </c>
      <c r="R34" s="65"/>
    </row>
    <row r="35" spans="1:18" ht="19.5" customHeight="1" x14ac:dyDescent="0.2">
      <c r="A35" s="57" t="s">
        <v>443</v>
      </c>
      <c r="B35" s="4" t="s">
        <v>378</v>
      </c>
      <c r="C35" s="25" t="s">
        <v>444</v>
      </c>
      <c r="D35" s="35"/>
      <c r="E35" s="58">
        <v>1500</v>
      </c>
      <c r="F35" s="59"/>
      <c r="G35" s="60">
        <v>211.50120000000001</v>
      </c>
      <c r="H35" s="61"/>
      <c r="I35" s="62">
        <v>317251.82</v>
      </c>
      <c r="J35" s="61"/>
      <c r="K35" s="63">
        <v>237.47210000000001</v>
      </c>
      <c r="L35" s="61"/>
      <c r="M35" s="64">
        <v>356208.14</v>
      </c>
      <c r="N35" s="59"/>
      <c r="O35" s="63">
        <v>0</v>
      </c>
      <c r="P35" s="59"/>
      <c r="Q35" s="63">
        <v>0.63800000000000001</v>
      </c>
      <c r="R35" s="65"/>
    </row>
    <row r="36" spans="1:18" ht="19.5" customHeight="1" x14ac:dyDescent="0.2">
      <c r="A36" s="57" t="s">
        <v>445</v>
      </c>
      <c r="B36" s="4" t="s">
        <v>378</v>
      </c>
      <c r="C36" s="25" t="s">
        <v>446</v>
      </c>
      <c r="D36" s="35"/>
      <c r="E36" s="58">
        <v>1782</v>
      </c>
      <c r="F36" s="59"/>
      <c r="G36" s="60">
        <v>392.5351</v>
      </c>
      <c r="H36" s="61"/>
      <c r="I36" s="62">
        <v>699497.51</v>
      </c>
      <c r="J36" s="61"/>
      <c r="K36" s="63">
        <v>381.07389999999998</v>
      </c>
      <c r="L36" s="61"/>
      <c r="M36" s="64">
        <v>679073.72</v>
      </c>
      <c r="N36" s="59"/>
      <c r="O36" s="63">
        <v>4.0000000000000002E-4</v>
      </c>
      <c r="P36" s="59"/>
      <c r="Q36" s="63">
        <v>1.2161999999999999</v>
      </c>
      <c r="R36" s="65"/>
    </row>
    <row r="37" spans="1:18" ht="19.5" customHeight="1" x14ac:dyDescent="0.2">
      <c r="A37" s="57" t="s">
        <v>447</v>
      </c>
      <c r="B37" s="4" t="s">
        <v>378</v>
      </c>
      <c r="C37" s="25" t="s">
        <v>448</v>
      </c>
      <c r="D37" s="35"/>
      <c r="E37" s="58">
        <v>2170</v>
      </c>
      <c r="F37" s="59"/>
      <c r="G37" s="60">
        <v>345.1746</v>
      </c>
      <c r="H37" s="61"/>
      <c r="I37" s="62">
        <v>749028.96</v>
      </c>
      <c r="J37" s="61"/>
      <c r="K37" s="63">
        <v>248.46459999999999</v>
      </c>
      <c r="L37" s="61"/>
      <c r="M37" s="64">
        <v>539168.22</v>
      </c>
      <c r="N37" s="59"/>
      <c r="O37" s="63">
        <v>1E-4</v>
      </c>
      <c r="P37" s="59"/>
      <c r="Q37" s="63">
        <v>0.96560000000000001</v>
      </c>
      <c r="R37" s="65"/>
    </row>
    <row r="38" spans="1:18" ht="19.5" customHeight="1" x14ac:dyDescent="0.2">
      <c r="A38" s="57" t="s">
        <v>449</v>
      </c>
      <c r="B38" s="4" t="s">
        <v>378</v>
      </c>
      <c r="C38" s="25" t="s">
        <v>450</v>
      </c>
      <c r="D38" s="35"/>
      <c r="E38" s="58">
        <v>2300</v>
      </c>
      <c r="F38" s="59"/>
      <c r="G38" s="60">
        <v>325.16950000000003</v>
      </c>
      <c r="H38" s="61"/>
      <c r="I38" s="62">
        <v>747889.77</v>
      </c>
      <c r="J38" s="61"/>
      <c r="K38" s="63">
        <v>258.03059999999999</v>
      </c>
      <c r="L38" s="61"/>
      <c r="M38" s="64">
        <v>593470.44999999995</v>
      </c>
      <c r="N38" s="59"/>
      <c r="O38" s="63">
        <v>6.9999999999999999E-4</v>
      </c>
      <c r="P38" s="59"/>
      <c r="Q38" s="63">
        <v>1.0629</v>
      </c>
      <c r="R38" s="65"/>
    </row>
    <row r="39" spans="1:18" ht="19.5" customHeight="1" x14ac:dyDescent="0.2">
      <c r="A39" s="57" t="s">
        <v>451</v>
      </c>
      <c r="B39" s="4" t="s">
        <v>378</v>
      </c>
      <c r="C39" s="25" t="s">
        <v>452</v>
      </c>
      <c r="D39" s="35"/>
      <c r="E39" s="58">
        <v>4530</v>
      </c>
      <c r="F39" s="59"/>
      <c r="G39" s="60">
        <v>110.70489999999999</v>
      </c>
      <c r="H39" s="61"/>
      <c r="I39" s="62">
        <v>501493.1</v>
      </c>
      <c r="J39" s="61"/>
      <c r="K39" s="63">
        <v>117.7794</v>
      </c>
      <c r="L39" s="61"/>
      <c r="M39" s="64">
        <v>533540.88</v>
      </c>
      <c r="N39" s="59"/>
      <c r="O39" s="63">
        <v>2.0000000000000001E-4</v>
      </c>
      <c r="P39" s="59"/>
      <c r="Q39" s="63">
        <v>0.9556</v>
      </c>
      <c r="R39" s="65"/>
    </row>
    <row r="40" spans="1:18" ht="19.5" customHeight="1" x14ac:dyDescent="0.2">
      <c r="A40" s="57" t="s">
        <v>453</v>
      </c>
      <c r="B40" s="4" t="s">
        <v>378</v>
      </c>
      <c r="C40" s="25" t="s">
        <v>454</v>
      </c>
      <c r="D40" s="35"/>
      <c r="E40" s="58">
        <v>100666</v>
      </c>
      <c r="F40" s="59"/>
      <c r="G40" s="60">
        <v>1.3496999999999999</v>
      </c>
      <c r="H40" s="61"/>
      <c r="I40" s="62">
        <v>135866.62</v>
      </c>
      <c r="J40" s="61"/>
      <c r="K40" s="63">
        <v>1.3290999999999999</v>
      </c>
      <c r="L40" s="61"/>
      <c r="M40" s="64">
        <v>133796.24</v>
      </c>
      <c r="N40" s="59"/>
      <c r="O40" s="63">
        <v>0.39229999999999998</v>
      </c>
      <c r="P40" s="59"/>
      <c r="Q40" s="63">
        <v>0.23960000000000001</v>
      </c>
      <c r="R40" s="65"/>
    </row>
    <row r="41" spans="1:18" ht="19.5" customHeight="1" x14ac:dyDescent="0.2">
      <c r="A41" s="57" t="s">
        <v>455</v>
      </c>
      <c r="B41" s="4" t="s">
        <v>378</v>
      </c>
      <c r="C41" s="25" t="s">
        <v>456</v>
      </c>
      <c r="D41" s="35"/>
      <c r="E41" s="58">
        <v>4000</v>
      </c>
      <c r="F41" s="59"/>
      <c r="G41" s="60">
        <v>99.996700000000004</v>
      </c>
      <c r="H41" s="61"/>
      <c r="I41" s="62">
        <v>399986.79</v>
      </c>
      <c r="J41" s="61"/>
      <c r="K41" s="63">
        <v>100.1776</v>
      </c>
      <c r="L41" s="61"/>
      <c r="M41" s="64">
        <v>400710.45</v>
      </c>
      <c r="N41" s="59"/>
      <c r="O41" s="63">
        <v>1.04E-2</v>
      </c>
      <c r="P41" s="59"/>
      <c r="Q41" s="63">
        <v>0.7177</v>
      </c>
      <c r="R41" s="65"/>
    </row>
    <row r="42" spans="1:18" ht="19.5" customHeight="1" x14ac:dyDescent="0.2">
      <c r="A42" s="57" t="s">
        <v>457</v>
      </c>
      <c r="B42" s="4" t="s">
        <v>378</v>
      </c>
      <c r="C42" s="25" t="s">
        <v>458</v>
      </c>
      <c r="D42" s="35"/>
      <c r="E42" s="58">
        <v>5700</v>
      </c>
      <c r="F42" s="59"/>
      <c r="G42" s="60">
        <v>70.474500000000006</v>
      </c>
      <c r="H42" s="61"/>
      <c r="I42" s="62">
        <v>401704.79</v>
      </c>
      <c r="J42" s="61"/>
      <c r="K42" s="63">
        <v>58.050600000000003</v>
      </c>
      <c r="L42" s="61"/>
      <c r="M42" s="64">
        <v>330888.40999999997</v>
      </c>
      <c r="N42" s="59"/>
      <c r="O42" s="63">
        <v>9.5999999999999992E-3</v>
      </c>
      <c r="P42" s="59"/>
      <c r="Q42" s="63">
        <v>0.59260000000000002</v>
      </c>
      <c r="R42" s="65"/>
    </row>
    <row r="43" spans="1:18" ht="19.5" customHeight="1" x14ac:dyDescent="0.2">
      <c r="A43" s="57" t="s">
        <v>459</v>
      </c>
      <c r="B43" s="4" t="s">
        <v>378</v>
      </c>
      <c r="C43" s="25" t="s">
        <v>460</v>
      </c>
      <c r="D43" s="35"/>
      <c r="E43" s="58">
        <v>493</v>
      </c>
      <c r="F43" s="59"/>
      <c r="G43" s="60">
        <v>388.78149999999999</v>
      </c>
      <c r="H43" s="61"/>
      <c r="I43" s="62">
        <v>191669.27</v>
      </c>
      <c r="J43" s="61"/>
      <c r="K43" s="63">
        <v>444.77359999999999</v>
      </c>
      <c r="L43" s="61"/>
      <c r="M43" s="64">
        <v>219273.39</v>
      </c>
      <c r="N43" s="59"/>
      <c r="O43" s="63">
        <v>3.6999999999999998E-2</v>
      </c>
      <c r="P43" s="59"/>
      <c r="Q43" s="63">
        <v>0.39269999999999999</v>
      </c>
      <c r="R43" s="65"/>
    </row>
    <row r="44" spans="1:18" ht="19.5" customHeight="1" x14ac:dyDescent="0.2">
      <c r="A44" s="57" t="s">
        <v>461</v>
      </c>
      <c r="B44" s="4" t="s">
        <v>378</v>
      </c>
      <c r="C44" s="25" t="s">
        <v>462</v>
      </c>
      <c r="D44" s="35"/>
      <c r="E44" s="58">
        <v>13100</v>
      </c>
      <c r="F44" s="59"/>
      <c r="G44" s="60">
        <v>38.174799999999998</v>
      </c>
      <c r="H44" s="61"/>
      <c r="I44" s="62">
        <v>500090.34</v>
      </c>
      <c r="J44" s="61"/>
      <c r="K44" s="63">
        <v>30.292400000000001</v>
      </c>
      <c r="L44" s="61"/>
      <c r="M44" s="64">
        <v>396830.13</v>
      </c>
      <c r="N44" s="59"/>
      <c r="O44" s="63">
        <v>6.9999999999999999E-4</v>
      </c>
      <c r="P44" s="59"/>
      <c r="Q44" s="63">
        <v>0.7107</v>
      </c>
      <c r="R44" s="65"/>
    </row>
    <row r="45" spans="1:18" ht="19.5" customHeight="1" x14ac:dyDescent="0.2">
      <c r="A45" s="57" t="s">
        <v>463</v>
      </c>
      <c r="B45" s="4" t="s">
        <v>378</v>
      </c>
      <c r="C45" s="25" t="s">
        <v>464</v>
      </c>
      <c r="D45" s="35"/>
      <c r="E45" s="58">
        <v>12000</v>
      </c>
      <c r="F45" s="59"/>
      <c r="G45" s="60">
        <v>73.147999999999996</v>
      </c>
      <c r="H45" s="61"/>
      <c r="I45" s="62">
        <v>877776.5</v>
      </c>
      <c r="J45" s="61"/>
      <c r="K45" s="63">
        <v>71.583399999999997</v>
      </c>
      <c r="L45" s="61"/>
      <c r="M45" s="64">
        <v>859000.54</v>
      </c>
      <c r="N45" s="59"/>
      <c r="O45" s="63">
        <v>8.7800000000000003E-2</v>
      </c>
      <c r="P45" s="59"/>
      <c r="Q45" s="63">
        <v>1.5385</v>
      </c>
      <c r="R45" s="65"/>
    </row>
    <row r="46" spans="1:18" ht="19.5" customHeight="1" x14ac:dyDescent="0.2">
      <c r="A46" s="57" t="s">
        <v>465</v>
      </c>
      <c r="B46" s="4" t="s">
        <v>378</v>
      </c>
      <c r="C46" s="25" t="s">
        <v>466</v>
      </c>
      <c r="D46" s="35"/>
      <c r="E46" s="58">
        <v>5480</v>
      </c>
      <c r="F46" s="59"/>
      <c r="G46" s="60">
        <v>91.137500000000003</v>
      </c>
      <c r="H46" s="61"/>
      <c r="I46" s="62">
        <v>499433.61</v>
      </c>
      <c r="J46" s="61"/>
      <c r="K46" s="63">
        <v>89.417100000000005</v>
      </c>
      <c r="L46" s="61"/>
      <c r="M46" s="64">
        <v>490005.45</v>
      </c>
      <c r="N46" s="59"/>
      <c r="O46" s="63">
        <v>1E-4</v>
      </c>
      <c r="P46" s="59"/>
      <c r="Q46" s="63">
        <v>0.87760000000000005</v>
      </c>
      <c r="R46" s="65"/>
    </row>
    <row r="47" spans="1:18" ht="19.5" customHeight="1" x14ac:dyDescent="0.2">
      <c r="A47" s="57" t="s">
        <v>467</v>
      </c>
      <c r="B47" s="4" t="s">
        <v>378</v>
      </c>
      <c r="C47" s="25" t="s">
        <v>468</v>
      </c>
      <c r="D47" s="35"/>
      <c r="E47" s="58">
        <v>4110</v>
      </c>
      <c r="F47" s="59"/>
      <c r="G47" s="60">
        <v>121.2146</v>
      </c>
      <c r="H47" s="61"/>
      <c r="I47" s="62">
        <v>498192.18</v>
      </c>
      <c r="J47" s="61"/>
      <c r="K47" s="63">
        <v>121.2366</v>
      </c>
      <c r="L47" s="61"/>
      <c r="M47" s="64">
        <v>498282.57</v>
      </c>
      <c r="N47" s="59"/>
      <c r="O47" s="63">
        <v>2.9999999999999997E-4</v>
      </c>
      <c r="P47" s="59"/>
      <c r="Q47" s="63">
        <v>0.89239999999999997</v>
      </c>
      <c r="R47" s="65"/>
    </row>
    <row r="48" spans="1:18" ht="19.5" customHeight="1" x14ac:dyDescent="0.2">
      <c r="A48" s="57" t="s">
        <v>469</v>
      </c>
      <c r="B48" s="4" t="s">
        <v>378</v>
      </c>
      <c r="C48" s="25" t="s">
        <v>470</v>
      </c>
      <c r="D48" s="35"/>
      <c r="E48" s="58">
        <v>120222</v>
      </c>
      <c r="F48" s="59"/>
      <c r="G48" s="60">
        <v>17.563400000000001</v>
      </c>
      <c r="H48" s="61"/>
      <c r="I48" s="62">
        <v>2111501.4700000002</v>
      </c>
      <c r="J48" s="61"/>
      <c r="K48" s="63">
        <v>20.7318</v>
      </c>
      <c r="L48" s="61"/>
      <c r="M48" s="64">
        <v>2492418.2200000002</v>
      </c>
      <c r="N48" s="59"/>
      <c r="O48" s="63">
        <v>2.5832000000000002</v>
      </c>
      <c r="P48" s="59"/>
      <c r="Q48" s="63">
        <v>4.4638999999999998</v>
      </c>
      <c r="R48" s="65"/>
    </row>
    <row r="49" spans="1:18" ht="19.5" customHeight="1" x14ac:dyDescent="0.2">
      <c r="A49" s="57" t="s">
        <v>471</v>
      </c>
      <c r="B49" s="4" t="s">
        <v>378</v>
      </c>
      <c r="C49" s="25" t="s">
        <v>472</v>
      </c>
      <c r="D49" s="35"/>
      <c r="E49" s="58">
        <v>26000</v>
      </c>
      <c r="F49" s="59"/>
      <c r="G49" s="60">
        <v>19.229500000000002</v>
      </c>
      <c r="H49" s="61"/>
      <c r="I49" s="62">
        <v>499966.2</v>
      </c>
      <c r="J49" s="61"/>
      <c r="K49" s="63">
        <v>11.6157</v>
      </c>
      <c r="L49" s="61"/>
      <c r="M49" s="64">
        <v>302007.53000000003</v>
      </c>
      <c r="N49" s="59"/>
      <c r="O49" s="63">
        <v>4.3E-3</v>
      </c>
      <c r="P49" s="59"/>
      <c r="Q49" s="63">
        <v>0.54090000000000005</v>
      </c>
      <c r="R49" s="65"/>
    </row>
    <row r="50" spans="1:18" ht="19.5" customHeight="1" x14ac:dyDescent="0.2">
      <c r="A50" s="57" t="s">
        <v>473</v>
      </c>
      <c r="B50" s="4" t="s">
        <v>378</v>
      </c>
      <c r="C50" s="25" t="s">
        <v>474</v>
      </c>
      <c r="D50" s="35"/>
      <c r="E50" s="58">
        <v>82673</v>
      </c>
      <c r="F50" s="59"/>
      <c r="G50" s="60">
        <v>10.7128</v>
      </c>
      <c r="H50" s="61"/>
      <c r="I50" s="62">
        <v>885659.71</v>
      </c>
      <c r="J50" s="61"/>
      <c r="K50" s="63">
        <v>10.1143</v>
      </c>
      <c r="L50" s="61"/>
      <c r="M50" s="64">
        <v>836180.44</v>
      </c>
      <c r="N50" s="59"/>
      <c r="O50" s="63">
        <v>5.0700000000000002E-2</v>
      </c>
      <c r="P50" s="59"/>
      <c r="Q50" s="63">
        <v>1.4976</v>
      </c>
      <c r="R50" s="65"/>
    </row>
    <row r="51" spans="1:18" ht="19.5" customHeight="1" x14ac:dyDescent="0.2">
      <c r="A51" s="57" t="s">
        <v>475</v>
      </c>
      <c r="B51" s="4" t="s">
        <v>378</v>
      </c>
      <c r="C51" s="25" t="s">
        <v>476</v>
      </c>
      <c r="D51" s="35"/>
      <c r="E51" s="58">
        <v>12825</v>
      </c>
      <c r="F51" s="59"/>
      <c r="G51" s="60">
        <v>46.783499999999997</v>
      </c>
      <c r="H51" s="61"/>
      <c r="I51" s="62">
        <v>599997.79</v>
      </c>
      <c r="J51" s="61"/>
      <c r="K51" s="63">
        <v>51.731699999999996</v>
      </c>
      <c r="L51" s="61"/>
      <c r="M51" s="64">
        <v>663459.1</v>
      </c>
      <c r="N51" s="59"/>
      <c r="O51" s="63">
        <v>7.7600000000000002E-2</v>
      </c>
      <c r="P51" s="59"/>
      <c r="Q51" s="63">
        <v>1.1881999999999999</v>
      </c>
      <c r="R51" s="65"/>
    </row>
    <row r="52" spans="1:18" ht="19.5" customHeight="1" x14ac:dyDescent="0.2">
      <c r="A52" s="57" t="s">
        <v>477</v>
      </c>
      <c r="B52" s="4" t="s">
        <v>378</v>
      </c>
      <c r="C52" s="25" t="s">
        <v>478</v>
      </c>
      <c r="D52" s="35"/>
      <c r="E52" s="58">
        <v>52500</v>
      </c>
      <c r="F52" s="59"/>
      <c r="G52" s="60">
        <v>2.1514000000000002</v>
      </c>
      <c r="H52" s="61"/>
      <c r="I52" s="62">
        <v>112949.18</v>
      </c>
      <c r="J52" s="61"/>
      <c r="K52" s="63">
        <v>2.347</v>
      </c>
      <c r="L52" s="61"/>
      <c r="M52" s="64">
        <v>123217.29</v>
      </c>
      <c r="N52" s="59"/>
      <c r="O52" s="63">
        <v>0.1111</v>
      </c>
      <c r="P52" s="59"/>
      <c r="Q52" s="63">
        <v>0.22070000000000001</v>
      </c>
      <c r="R52" s="65"/>
    </row>
    <row r="53" spans="1:18" ht="19.5" customHeight="1" x14ac:dyDescent="0.2">
      <c r="A53" s="57" t="s">
        <v>479</v>
      </c>
      <c r="B53" s="4" t="s">
        <v>378</v>
      </c>
      <c r="C53" s="25" t="s">
        <v>480</v>
      </c>
      <c r="D53" s="35"/>
      <c r="E53" s="58">
        <v>9875</v>
      </c>
      <c r="F53" s="59"/>
      <c r="G53" s="60">
        <v>85.274199999999993</v>
      </c>
      <c r="H53" s="61"/>
      <c r="I53" s="62">
        <v>842082.61</v>
      </c>
      <c r="J53" s="61"/>
      <c r="K53" s="63">
        <v>105.6148</v>
      </c>
      <c r="L53" s="61"/>
      <c r="M53" s="64">
        <v>1042946.35</v>
      </c>
      <c r="N53" s="59"/>
      <c r="O53" s="63">
        <v>0.15110000000000001</v>
      </c>
      <c r="P53" s="59"/>
      <c r="Q53" s="63">
        <v>1.8678999999999999</v>
      </c>
      <c r="R53" s="65"/>
    </row>
    <row r="54" spans="1:18" ht="19.5" customHeight="1" x14ac:dyDescent="0.2">
      <c r="A54" s="57" t="s">
        <v>481</v>
      </c>
      <c r="B54" s="4" t="s">
        <v>378</v>
      </c>
      <c r="C54" s="25" t="s">
        <v>482</v>
      </c>
      <c r="D54" s="35"/>
      <c r="E54" s="58">
        <v>2569</v>
      </c>
      <c r="F54" s="59"/>
      <c r="G54" s="60">
        <v>0</v>
      </c>
      <c r="H54" s="61"/>
      <c r="I54" s="62">
        <v>0</v>
      </c>
      <c r="J54" s="61"/>
      <c r="K54" s="63">
        <v>0</v>
      </c>
      <c r="L54" s="61"/>
      <c r="M54" s="64">
        <v>0</v>
      </c>
      <c r="N54" s="59"/>
      <c r="O54" s="63">
        <v>0.57089999999999996</v>
      </c>
      <c r="P54" s="59"/>
      <c r="Q54" s="63">
        <v>0</v>
      </c>
      <c r="R54" s="65"/>
    </row>
    <row r="55" spans="1:18" ht="19.5" customHeight="1" x14ac:dyDescent="0.2">
      <c r="A55" s="57" t="s">
        <v>483</v>
      </c>
      <c r="B55" s="4" t="s">
        <v>378</v>
      </c>
      <c r="C55" s="25" t="s">
        <v>484</v>
      </c>
      <c r="D55" s="35"/>
      <c r="E55" s="58">
        <v>65100</v>
      </c>
      <c r="F55" s="59"/>
      <c r="G55" s="60">
        <v>7.6699000000000002</v>
      </c>
      <c r="H55" s="61"/>
      <c r="I55" s="62">
        <v>499311.4</v>
      </c>
      <c r="J55" s="61"/>
      <c r="K55" s="63">
        <v>7.3539000000000003</v>
      </c>
      <c r="L55" s="61"/>
      <c r="M55" s="64">
        <v>478740.24</v>
      </c>
      <c r="N55" s="59"/>
      <c r="O55" s="63">
        <v>5.8999999999999999E-3</v>
      </c>
      <c r="P55" s="59"/>
      <c r="Q55" s="63">
        <v>0.85740000000000005</v>
      </c>
      <c r="R55" s="65"/>
    </row>
    <row r="56" spans="1:18" ht="19.5" customHeight="1" x14ac:dyDescent="0.2">
      <c r="A56" s="57" t="s">
        <v>485</v>
      </c>
      <c r="B56" s="4" t="s">
        <v>378</v>
      </c>
      <c r="C56" s="25" t="s">
        <v>486</v>
      </c>
      <c r="D56" s="35"/>
      <c r="E56" s="58">
        <v>1257</v>
      </c>
      <c r="F56" s="59"/>
      <c r="G56" s="60">
        <v>397.48050000000001</v>
      </c>
      <c r="H56" s="61"/>
      <c r="I56" s="62">
        <v>499633.01</v>
      </c>
      <c r="J56" s="61"/>
      <c r="K56" s="63">
        <v>378.7269</v>
      </c>
      <c r="L56" s="61"/>
      <c r="M56" s="64">
        <v>476059.74</v>
      </c>
      <c r="N56" s="59"/>
      <c r="O56" s="63">
        <v>5.9999999999999995E-4</v>
      </c>
      <c r="P56" s="59"/>
      <c r="Q56" s="63">
        <v>0.85260000000000002</v>
      </c>
      <c r="R56" s="65"/>
    </row>
    <row r="57" spans="1:18" ht="19.5" customHeight="1" x14ac:dyDescent="0.2">
      <c r="A57" s="57" t="s">
        <v>404</v>
      </c>
      <c r="B57" s="4"/>
      <c r="C57" s="25"/>
      <c r="D57" s="35" t="s">
        <v>487</v>
      </c>
      <c r="E57" s="58"/>
      <c r="F57" s="59" t="s">
        <v>488</v>
      </c>
      <c r="G57" s="60"/>
      <c r="H57" s="61" t="s">
        <v>489</v>
      </c>
      <c r="I57" s="62"/>
      <c r="J57" s="61" t="s">
        <v>490</v>
      </c>
      <c r="K57" s="63"/>
      <c r="L57" s="61" t="s">
        <v>491</v>
      </c>
      <c r="M57" s="64"/>
      <c r="N57" s="59" t="s">
        <v>492</v>
      </c>
      <c r="O57" s="63"/>
      <c r="P57" s="59" t="s">
        <v>493</v>
      </c>
      <c r="Q57" s="63"/>
      <c r="R57" s="65"/>
    </row>
    <row r="58" spans="1:18" ht="19.5" customHeight="1" x14ac:dyDescent="0.2">
      <c r="A58" s="57" t="s">
        <v>412</v>
      </c>
      <c r="B58" s="4"/>
      <c r="C58" s="25"/>
      <c r="D58" s="35" t="s">
        <v>494</v>
      </c>
      <c r="E58" s="58"/>
      <c r="F58" s="59" t="s">
        <v>495</v>
      </c>
      <c r="G58" s="60"/>
      <c r="H58" s="61" t="s">
        <v>496</v>
      </c>
      <c r="I58" s="62">
        <v>51317.17</v>
      </c>
      <c r="J58" s="61" t="s">
        <v>497</v>
      </c>
      <c r="K58" s="63"/>
      <c r="L58" s="61" t="s">
        <v>498</v>
      </c>
      <c r="M58" s="64">
        <v>60408.34</v>
      </c>
      <c r="N58" s="59" t="s">
        <v>499</v>
      </c>
      <c r="O58" s="63"/>
      <c r="P58" s="59" t="s">
        <v>500</v>
      </c>
      <c r="Q58" s="63">
        <v>0.1082</v>
      </c>
      <c r="R58" s="65"/>
    </row>
    <row r="59" spans="1:18" ht="19.5" customHeight="1" x14ac:dyDescent="0.2">
      <c r="A59" s="57" t="s">
        <v>501</v>
      </c>
      <c r="B59" s="4" t="s">
        <v>378</v>
      </c>
      <c r="C59" s="25" t="s">
        <v>502</v>
      </c>
      <c r="D59" s="35"/>
      <c r="E59" s="58">
        <v>23157</v>
      </c>
      <c r="F59" s="59"/>
      <c r="G59" s="60">
        <v>2.2161</v>
      </c>
      <c r="H59" s="61"/>
      <c r="I59" s="62">
        <v>51317.17</v>
      </c>
      <c r="J59" s="61"/>
      <c r="K59" s="63">
        <v>2.6086</v>
      </c>
      <c r="L59" s="61"/>
      <c r="M59" s="64">
        <v>60408.34</v>
      </c>
      <c r="N59" s="59"/>
      <c r="O59" s="63">
        <v>1.1559999999999999</v>
      </c>
      <c r="P59" s="59"/>
      <c r="Q59" s="63">
        <v>0.1082</v>
      </c>
      <c r="R59" s="65"/>
    </row>
    <row r="60" spans="1:18" ht="19.5" customHeight="1" x14ac:dyDescent="0.2">
      <c r="A60" s="57" t="s">
        <v>503</v>
      </c>
      <c r="B60" s="4"/>
      <c r="C60" s="25"/>
      <c r="D60" s="35" t="s">
        <v>504</v>
      </c>
      <c r="E60" s="58"/>
      <c r="F60" s="59" t="s">
        <v>505</v>
      </c>
      <c r="G60" s="60"/>
      <c r="H60" s="61" t="s">
        <v>506</v>
      </c>
      <c r="I60" s="62">
        <v>12622299.82</v>
      </c>
      <c r="J60" s="61" t="s">
        <v>507</v>
      </c>
      <c r="K60" s="63"/>
      <c r="L60" s="61" t="s">
        <v>508</v>
      </c>
      <c r="M60" s="64">
        <v>12505685.85</v>
      </c>
      <c r="N60" s="59" t="s">
        <v>509</v>
      </c>
      <c r="O60" s="63"/>
      <c r="P60" s="59" t="s">
        <v>510</v>
      </c>
      <c r="Q60" s="63">
        <v>22.397400000000001</v>
      </c>
      <c r="R60" s="65"/>
    </row>
    <row r="61" spans="1:18" ht="19.5" customHeight="1" x14ac:dyDescent="0.2">
      <c r="A61" s="57" t="s">
        <v>511</v>
      </c>
      <c r="B61" s="4"/>
      <c r="C61" s="25"/>
      <c r="D61" s="35" t="s">
        <v>512</v>
      </c>
      <c r="E61" s="58"/>
      <c r="F61" s="59" t="s">
        <v>513</v>
      </c>
      <c r="G61" s="60"/>
      <c r="H61" s="61" t="s">
        <v>514</v>
      </c>
      <c r="I61" s="62">
        <v>37347552.020000003</v>
      </c>
      <c r="J61" s="61" t="s">
        <v>515</v>
      </c>
      <c r="K61" s="63"/>
      <c r="L61" s="61" t="s">
        <v>516</v>
      </c>
      <c r="M61" s="64">
        <v>38009473.659999996</v>
      </c>
      <c r="N61" s="59" t="s">
        <v>517</v>
      </c>
      <c r="O61" s="63"/>
      <c r="P61" s="59" t="s">
        <v>518</v>
      </c>
      <c r="Q61" s="63">
        <v>68.074100000000001</v>
      </c>
      <c r="R61" s="65"/>
    </row>
    <row r="62" spans="1:18" ht="17.25" customHeight="1" x14ac:dyDescent="0.2">
      <c r="A62" s="66" t="s">
        <v>519</v>
      </c>
      <c r="B62" s="66"/>
      <c r="C62" s="66"/>
      <c r="D62" s="67"/>
      <c r="E62" s="68"/>
      <c r="F62" s="69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1"/>
      <c r="R62" s="72"/>
    </row>
    <row r="63" spans="1:18" ht="10.5" customHeight="1" x14ac:dyDescent="0.2">
      <c r="A63" s="66" t="s">
        <v>520</v>
      </c>
      <c r="B63" s="66"/>
      <c r="C63" s="66"/>
      <c r="D63" s="67"/>
      <c r="E63" s="68"/>
      <c r="F63" s="69"/>
      <c r="G63" s="70"/>
      <c r="H63" s="69"/>
      <c r="I63" s="73"/>
      <c r="J63" s="69"/>
      <c r="K63" s="70"/>
      <c r="L63" s="74"/>
      <c r="M63" s="73"/>
      <c r="N63" s="69"/>
      <c r="O63" s="71"/>
      <c r="P63" s="69"/>
      <c r="Q63" s="71"/>
      <c r="R63" s="72"/>
    </row>
    <row r="64" spans="1:18" ht="15.75" customHeight="1" x14ac:dyDescent="0.2">
      <c r="A64" s="66" t="s">
        <v>521</v>
      </c>
      <c r="B64" s="66"/>
      <c r="C64" s="66"/>
      <c r="D64" s="67"/>
      <c r="E64" s="68"/>
      <c r="F64" s="69"/>
      <c r="G64" s="70"/>
      <c r="H64" s="69"/>
      <c r="I64" s="73"/>
      <c r="J64" s="69"/>
      <c r="K64" s="70"/>
      <c r="L64" s="74"/>
      <c r="M64" s="73"/>
      <c r="N64" s="69"/>
      <c r="O64" s="71"/>
      <c r="P64" s="69"/>
      <c r="Q64" s="71"/>
      <c r="R64" s="72"/>
    </row>
    <row r="65" spans="1:19" ht="21.75" customHeight="1" x14ac:dyDescent="0.2">
      <c r="A65" s="66"/>
      <c r="B65" s="66"/>
      <c r="C65" s="66"/>
      <c r="D65" s="67"/>
      <c r="E65" s="68"/>
      <c r="F65" s="69"/>
      <c r="G65" s="70"/>
      <c r="H65" s="69"/>
      <c r="I65" s="73"/>
      <c r="J65" s="69"/>
      <c r="K65" s="70"/>
      <c r="L65" s="74"/>
      <c r="M65" s="73"/>
      <c r="N65" s="69"/>
      <c r="O65" s="71"/>
      <c r="P65" s="69"/>
      <c r="Q65" s="71"/>
      <c r="R65" s="72"/>
    </row>
    <row r="66" spans="1:19" x14ac:dyDescent="0.2">
      <c r="F66" s="45"/>
      <c r="H66" s="44"/>
      <c r="J66" s="44"/>
      <c r="N66" s="45"/>
      <c r="P66" s="45"/>
      <c r="R66" s="75" t="e">
        <f>#REF!-85736322.07</f>
        <v>#REF!</v>
      </c>
      <c r="S66" s="75" t="e">
        <f>#REF!-85736322.07</f>
        <v>#REF!</v>
      </c>
    </row>
    <row r="67" spans="1:19" ht="26.25" customHeight="1" x14ac:dyDescent="0.2">
      <c r="A67" s="76" t="s">
        <v>161</v>
      </c>
      <c r="E67" s="14" t="s">
        <v>229</v>
      </c>
      <c r="H67" s="44"/>
      <c r="I67" s="45" t="s">
        <v>163</v>
      </c>
      <c r="J67" s="45"/>
      <c r="L67" s="45"/>
      <c r="M67" s="156" t="s">
        <v>164</v>
      </c>
      <c r="N67" s="156"/>
      <c r="O67" s="156"/>
      <c r="P67" s="46"/>
    </row>
    <row r="68" spans="1:19" ht="24.75" customHeight="1" x14ac:dyDescent="0.2">
      <c r="A68" s="76" t="s">
        <v>894</v>
      </c>
      <c r="E68" s="33" t="s">
        <v>165</v>
      </c>
      <c r="I68" s="2"/>
      <c r="M68" s="157" t="s">
        <v>166</v>
      </c>
      <c r="N68" s="157"/>
      <c r="O68" s="157"/>
      <c r="P68" s="18"/>
    </row>
    <row r="69" spans="1:19" ht="30.75" customHeight="1" x14ac:dyDescent="0.2">
      <c r="M69" s="18"/>
      <c r="N69" s="18"/>
      <c r="O69" s="77"/>
      <c r="P69" s="18"/>
    </row>
    <row r="71" spans="1:19" x14ac:dyDescent="0.2">
      <c r="B71" s="78"/>
    </row>
    <row r="72" spans="1:19" x14ac:dyDescent="0.2">
      <c r="C72" s="31"/>
      <c r="D72" s="79"/>
      <c r="E72" s="68"/>
      <c r="F72" s="80"/>
      <c r="G72" s="81"/>
      <c r="H72" s="80"/>
      <c r="J72" s="80"/>
      <c r="K72" s="81"/>
      <c r="L72" s="80"/>
    </row>
    <row r="73" spans="1:19" x14ac:dyDescent="0.2">
      <c r="C73" s="31"/>
      <c r="D73" s="79"/>
      <c r="E73" s="68"/>
      <c r="F73" s="80"/>
      <c r="G73" s="81"/>
      <c r="H73" s="80"/>
      <c r="J73" s="80"/>
      <c r="K73" s="81"/>
      <c r="L73" s="80"/>
    </row>
    <row r="74" spans="1:19" x14ac:dyDescent="0.2">
      <c r="B74" s="167"/>
      <c r="C74" s="167"/>
      <c r="D74" s="167"/>
      <c r="E74" s="167"/>
      <c r="F74" s="80"/>
      <c r="G74" s="81"/>
      <c r="H74" s="80"/>
      <c r="I74" s="80"/>
      <c r="J74" s="80"/>
      <c r="K74" s="81"/>
      <c r="L74" s="80"/>
      <c r="M74" s="80"/>
    </row>
    <row r="75" spans="1:19" x14ac:dyDescent="0.2">
      <c r="B75" s="167"/>
      <c r="C75" s="167"/>
      <c r="D75" s="167"/>
      <c r="E75" s="167"/>
      <c r="F75" s="80"/>
      <c r="G75" s="81"/>
      <c r="H75" s="80"/>
      <c r="I75" s="80"/>
      <c r="J75" s="80"/>
      <c r="K75" s="81"/>
      <c r="L75" s="80"/>
      <c r="M75" s="80"/>
    </row>
    <row r="76" spans="1:19" x14ac:dyDescent="0.2">
      <c r="B76" s="167"/>
      <c r="C76" s="167"/>
      <c r="D76" s="167"/>
      <c r="E76" s="167"/>
      <c r="K76" s="81"/>
      <c r="L76" s="80"/>
      <c r="M76" s="80"/>
    </row>
    <row r="77" spans="1:19" x14ac:dyDescent="0.2">
      <c r="K77" s="81"/>
      <c r="L77" s="80"/>
      <c r="M77" s="80"/>
    </row>
  </sheetData>
  <mergeCells count="21">
    <mergeCell ref="D12:D14"/>
    <mergeCell ref="F12:F14"/>
    <mergeCell ref="A9:Q9"/>
    <mergeCell ref="A14:C14"/>
    <mergeCell ref="A8:Q8"/>
    <mergeCell ref="B74:E76"/>
    <mergeCell ref="H12:H14"/>
    <mergeCell ref="Q12:Q13"/>
    <mergeCell ref="G12:G13"/>
    <mergeCell ref="A12:C12"/>
    <mergeCell ref="P12:P14"/>
    <mergeCell ref="M67:O67"/>
    <mergeCell ref="J12:J14"/>
    <mergeCell ref="M12:M13"/>
    <mergeCell ref="E12:E13"/>
    <mergeCell ref="L12:L14"/>
    <mergeCell ref="M68:O68"/>
    <mergeCell ref="N12:N14"/>
    <mergeCell ref="I12:I13"/>
    <mergeCell ref="O12:O13"/>
    <mergeCell ref="K12:K13"/>
  </mergeCells>
  <printOptions horizontalCentered="1"/>
  <pageMargins left="0.39370078740157483" right="0.39370078740157483" top="0.39370078740157483" bottom="0.19685039370078741" header="0.51181102362204722" footer="0.51181102362204722"/>
  <pageSetup scale="4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4"/>
  <sheetViews>
    <sheetView view="pageBreakPreview" topLeftCell="A28" zoomScaleNormal="100" zoomScaleSheetLayoutView="100" workbookViewId="0">
      <selection activeCell="P13" sqref="P13"/>
    </sheetView>
  </sheetViews>
  <sheetFormatPr defaultColWidth="8" defaultRowHeight="12.75" customHeight="1" x14ac:dyDescent="0.2"/>
  <cols>
    <col min="1" max="1" width="18.85546875" style="2" customWidth="1"/>
    <col min="2" max="2" width="13.28515625" style="2" customWidth="1"/>
    <col min="3" max="3" width="10.140625" style="2" customWidth="1"/>
    <col min="4" max="4" width="5.140625" style="2" customWidth="1"/>
    <col min="5" max="5" width="14.7109375" style="2" customWidth="1"/>
    <col min="6" max="6" width="4.85546875" style="2" customWidth="1"/>
    <col min="7" max="7" width="15.7109375" style="2" customWidth="1"/>
    <col min="8" max="8" width="5" style="2" customWidth="1"/>
    <col min="9" max="9" width="16.140625" style="2" customWidth="1"/>
    <col min="10" max="10" width="4.85546875" style="2" customWidth="1"/>
    <col min="11" max="11" width="12.140625" style="2" customWidth="1"/>
    <col min="12" max="12" width="4.140625" style="2" customWidth="1"/>
    <col min="13" max="13" width="13.140625" style="2" customWidth="1"/>
    <col min="14" max="14" width="11.140625" style="2" customWidth="1"/>
    <col min="15" max="15" width="14.85546875" style="2" hidden="1" customWidth="1"/>
    <col min="16" max="256" width="9.140625" style="2" customWidth="1"/>
  </cols>
  <sheetData>
    <row r="1" spans="1:13" x14ac:dyDescent="0.2">
      <c r="A1" s="2" t="str">
        <f>'1'!A1</f>
        <v>Naziv investicionog fonda: OAIF Future fund</v>
      </c>
    </row>
    <row r="2" spans="1:13" x14ac:dyDescent="0.2">
      <c r="A2" s="2" t="str">
        <f>'1'!A2</f>
        <v xml:space="preserve">Registarski broj investicionog fonda: </v>
      </c>
    </row>
    <row r="3" spans="1:13" x14ac:dyDescent="0.2">
      <c r="A3" s="2" t="str">
        <f>'1'!A3</f>
        <v>Naziv društva za upravljanje investicionim fondom: Društvo za upravljanje investicionim fondovima Kristal invest A.D. Banja Luka</v>
      </c>
    </row>
    <row r="4" spans="1:13" x14ac:dyDescent="0.2">
      <c r="A4" s="2" t="str">
        <f>'1'!A4</f>
        <v>Matični broj društva za upravljanje investicionim fondom: 01935615</v>
      </c>
    </row>
    <row r="5" spans="1:13" x14ac:dyDescent="0.2">
      <c r="A5" s="2" t="str">
        <f>'1'!A5</f>
        <v>JIB društva za upravljanje investicionim fondom: 4400819920004</v>
      </c>
    </row>
    <row r="6" spans="1:13" x14ac:dyDescent="0.2">
      <c r="A6" s="2" t="str">
        <f>'1'!A6</f>
        <v>JIB zatvorenog investicionog fonda: JP-M-6</v>
      </c>
    </row>
    <row r="7" spans="1:13" x14ac:dyDescent="0.2">
      <c r="A7" s="167" t="s">
        <v>522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</row>
    <row r="8" spans="1:13" x14ac:dyDescent="0.2">
      <c r="A8" s="167" t="s">
        <v>7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</row>
    <row r="9" spans="1:13" x14ac:dyDescent="0.2">
      <c r="A9" s="21" t="s">
        <v>523</v>
      </c>
    </row>
    <row r="10" spans="1:13" ht="17.25" customHeight="1" x14ac:dyDescent="0.2">
      <c r="A10" s="174" t="s">
        <v>350</v>
      </c>
      <c r="B10" s="175"/>
      <c r="C10" s="176"/>
      <c r="D10" s="169" t="s">
        <v>11</v>
      </c>
      <c r="E10" s="169" t="s">
        <v>524</v>
      </c>
      <c r="F10" s="169" t="s">
        <v>11</v>
      </c>
      <c r="G10" s="169" t="s">
        <v>525</v>
      </c>
      <c r="H10" s="169" t="s">
        <v>526</v>
      </c>
      <c r="I10" s="169" t="s">
        <v>355</v>
      </c>
      <c r="J10" s="169" t="s">
        <v>11</v>
      </c>
      <c r="K10" s="169" t="s">
        <v>527</v>
      </c>
      <c r="L10" s="169" t="s">
        <v>11</v>
      </c>
      <c r="M10" s="169" t="s">
        <v>357</v>
      </c>
    </row>
    <row r="11" spans="1:13" ht="82.5" customHeight="1" x14ac:dyDescent="0.2">
      <c r="A11" s="4" t="s">
        <v>358</v>
      </c>
      <c r="B11" s="4" t="s">
        <v>359</v>
      </c>
      <c r="C11" s="4" t="s">
        <v>360</v>
      </c>
      <c r="D11" s="170"/>
      <c r="E11" s="171"/>
      <c r="F11" s="170"/>
      <c r="G11" s="171"/>
      <c r="H11" s="170"/>
      <c r="I11" s="171"/>
      <c r="J11" s="170"/>
      <c r="K11" s="171"/>
      <c r="L11" s="170"/>
      <c r="M11" s="171"/>
    </row>
    <row r="12" spans="1:13" ht="12" customHeight="1" x14ac:dyDescent="0.2">
      <c r="A12" s="184">
        <v>1</v>
      </c>
      <c r="B12" s="185"/>
      <c r="C12" s="186"/>
      <c r="D12" s="171"/>
      <c r="E12" s="4">
        <v>2</v>
      </c>
      <c r="F12" s="171"/>
      <c r="G12" s="4">
        <v>3</v>
      </c>
      <c r="H12" s="171"/>
      <c r="I12" s="4">
        <v>4</v>
      </c>
      <c r="J12" s="171"/>
      <c r="K12" s="4">
        <v>5</v>
      </c>
      <c r="L12" s="171"/>
      <c r="M12" s="4">
        <v>6</v>
      </c>
    </row>
    <row r="13" spans="1:13" ht="25.5" x14ac:dyDescent="0.2">
      <c r="A13" s="57" t="s">
        <v>528</v>
      </c>
      <c r="B13" s="4"/>
      <c r="C13" s="4"/>
      <c r="D13" s="35" t="s">
        <v>529</v>
      </c>
      <c r="E13" s="82"/>
      <c r="F13" s="35" t="s">
        <v>530</v>
      </c>
      <c r="G13" s="82"/>
      <c r="H13" s="35" t="s">
        <v>531</v>
      </c>
      <c r="I13" s="82"/>
      <c r="J13" s="35" t="s">
        <v>532</v>
      </c>
      <c r="K13" s="63"/>
      <c r="L13" s="83" t="s">
        <v>533</v>
      </c>
      <c r="M13" s="63"/>
    </row>
    <row r="14" spans="1:13" x14ac:dyDescent="0.2">
      <c r="A14" s="57" t="s">
        <v>534</v>
      </c>
      <c r="B14" s="4"/>
      <c r="C14" s="4"/>
      <c r="D14" s="35" t="s">
        <v>535</v>
      </c>
      <c r="E14" s="82">
        <v>4663586.9000000004</v>
      </c>
      <c r="F14" s="35" t="s">
        <v>536</v>
      </c>
      <c r="G14" s="82">
        <v>4426782.49</v>
      </c>
      <c r="H14" s="35" t="s">
        <v>537</v>
      </c>
      <c r="I14" s="82">
        <v>4628336.9457999999</v>
      </c>
      <c r="J14" s="35" t="s">
        <v>538</v>
      </c>
      <c r="K14" s="63"/>
      <c r="L14" s="83" t="s">
        <v>539</v>
      </c>
      <c r="M14" s="63">
        <v>8.2891999999999992</v>
      </c>
    </row>
    <row r="15" spans="1:13" x14ac:dyDescent="0.2">
      <c r="A15" s="57" t="s">
        <v>540</v>
      </c>
      <c r="B15" s="4" t="s">
        <v>541</v>
      </c>
      <c r="C15" s="4" t="s">
        <v>542</v>
      </c>
      <c r="D15" s="35"/>
      <c r="E15" s="82">
        <v>870437.5</v>
      </c>
      <c r="F15" s="35"/>
      <c r="G15" s="82">
        <v>881412.34</v>
      </c>
      <c r="H15" s="35"/>
      <c r="I15" s="82">
        <v>879141.88</v>
      </c>
      <c r="J15" s="35"/>
      <c r="K15" s="63">
        <v>3.8426</v>
      </c>
      <c r="L15" s="83"/>
      <c r="M15" s="63">
        <v>1.5745</v>
      </c>
    </row>
    <row r="16" spans="1:13" x14ac:dyDescent="0.2">
      <c r="A16" s="57" t="s">
        <v>540</v>
      </c>
      <c r="B16" s="4" t="s">
        <v>541</v>
      </c>
      <c r="C16" s="4" t="s">
        <v>543</v>
      </c>
      <c r="D16" s="35"/>
      <c r="E16" s="82">
        <v>809397</v>
      </c>
      <c r="F16" s="35"/>
      <c r="G16" s="82">
        <v>816783.67</v>
      </c>
      <c r="H16" s="35"/>
      <c r="I16" s="82">
        <v>817490.97</v>
      </c>
      <c r="J16" s="35"/>
      <c r="K16" s="63">
        <v>7.8651999999999997</v>
      </c>
      <c r="L16" s="83"/>
      <c r="M16" s="63">
        <v>1.4641</v>
      </c>
    </row>
    <row r="17" spans="1:13" x14ac:dyDescent="0.2">
      <c r="A17" s="57" t="s">
        <v>540</v>
      </c>
      <c r="B17" s="4" t="s">
        <v>541</v>
      </c>
      <c r="C17" s="4" t="s">
        <v>544</v>
      </c>
      <c r="D17" s="35"/>
      <c r="E17" s="82">
        <v>288074.40000000002</v>
      </c>
      <c r="F17" s="35"/>
      <c r="G17" s="82">
        <v>253546.63</v>
      </c>
      <c r="H17" s="35"/>
      <c r="I17" s="82">
        <v>286922.09999999998</v>
      </c>
      <c r="J17" s="35"/>
      <c r="K17" s="63">
        <v>3.5333999999999999</v>
      </c>
      <c r="L17" s="83"/>
      <c r="M17" s="63">
        <v>0.51390000000000002</v>
      </c>
    </row>
    <row r="18" spans="1:13" x14ac:dyDescent="0.2">
      <c r="A18" s="57" t="s">
        <v>540</v>
      </c>
      <c r="B18" s="4" t="s">
        <v>541</v>
      </c>
      <c r="C18" s="4" t="s">
        <v>545</v>
      </c>
      <c r="D18" s="35"/>
      <c r="E18" s="82">
        <v>1500</v>
      </c>
      <c r="F18" s="35"/>
      <c r="G18" s="82">
        <v>1282.5</v>
      </c>
      <c r="H18" s="35"/>
      <c r="I18" s="82">
        <v>1488</v>
      </c>
      <c r="J18" s="35"/>
      <c r="K18" s="63">
        <v>1.3899999999999999E-2</v>
      </c>
      <c r="L18" s="83"/>
      <c r="M18" s="63">
        <v>2.7000000000000001E-3</v>
      </c>
    </row>
    <row r="19" spans="1:13" x14ac:dyDescent="0.2">
      <c r="A19" s="57" t="s">
        <v>540</v>
      </c>
      <c r="B19" s="4" t="s">
        <v>541</v>
      </c>
      <c r="C19" s="4" t="s">
        <v>546</v>
      </c>
      <c r="D19" s="35"/>
      <c r="E19" s="82">
        <v>1132886.3999999999</v>
      </c>
      <c r="F19" s="35"/>
      <c r="G19" s="82">
        <v>965596.84</v>
      </c>
      <c r="H19" s="35"/>
      <c r="I19" s="82">
        <v>1118158.8799999999</v>
      </c>
      <c r="J19" s="35"/>
      <c r="K19" s="63">
        <v>5.1077000000000004</v>
      </c>
      <c r="L19" s="83"/>
      <c r="M19" s="63">
        <v>2.0026000000000002</v>
      </c>
    </row>
    <row r="20" spans="1:13" x14ac:dyDescent="0.2">
      <c r="A20" s="57" t="s">
        <v>540</v>
      </c>
      <c r="B20" s="4" t="s">
        <v>541</v>
      </c>
      <c r="C20" s="4" t="s">
        <v>547</v>
      </c>
      <c r="D20" s="35"/>
      <c r="E20" s="82">
        <v>647481.59999999998</v>
      </c>
      <c r="F20" s="35"/>
      <c r="G20" s="82">
        <v>631574.63</v>
      </c>
      <c r="H20" s="35"/>
      <c r="I20" s="82">
        <v>633884.49</v>
      </c>
      <c r="J20" s="35"/>
      <c r="K20" s="63"/>
      <c r="L20" s="83"/>
      <c r="M20" s="63">
        <v>1.1353</v>
      </c>
    </row>
    <row r="21" spans="1:13" x14ac:dyDescent="0.2">
      <c r="A21" s="57" t="s">
        <v>540</v>
      </c>
      <c r="B21" s="4" t="s">
        <v>541</v>
      </c>
      <c r="C21" s="4" t="s">
        <v>548</v>
      </c>
      <c r="D21" s="35"/>
      <c r="E21" s="82">
        <v>180000</v>
      </c>
      <c r="F21" s="35"/>
      <c r="G21" s="82">
        <v>174836.02</v>
      </c>
      <c r="H21" s="35"/>
      <c r="I21" s="82">
        <v>175860</v>
      </c>
      <c r="J21" s="35"/>
      <c r="K21" s="63">
        <v>0.68979999999999997</v>
      </c>
      <c r="L21" s="83"/>
      <c r="M21" s="63">
        <v>0.315</v>
      </c>
    </row>
    <row r="22" spans="1:13" x14ac:dyDescent="0.2">
      <c r="A22" s="57" t="s">
        <v>540</v>
      </c>
      <c r="B22" s="4" t="s">
        <v>541</v>
      </c>
      <c r="C22" s="4" t="s">
        <v>549</v>
      </c>
      <c r="D22" s="35"/>
      <c r="E22" s="82">
        <v>733810</v>
      </c>
      <c r="F22" s="35"/>
      <c r="G22" s="82">
        <v>701749.87</v>
      </c>
      <c r="H22" s="35"/>
      <c r="I22" s="82">
        <v>715390.64</v>
      </c>
      <c r="J22" s="35"/>
      <c r="K22" s="63"/>
      <c r="L22" s="83"/>
      <c r="M22" s="63">
        <v>1.2811999999999999</v>
      </c>
    </row>
    <row r="23" spans="1:13" ht="76.5" x14ac:dyDescent="0.2">
      <c r="A23" s="57" t="s">
        <v>550</v>
      </c>
      <c r="B23" s="4"/>
      <c r="C23" s="4"/>
      <c r="D23" s="35" t="s">
        <v>551</v>
      </c>
      <c r="E23" s="82"/>
      <c r="F23" s="35" t="s">
        <v>552</v>
      </c>
      <c r="G23" s="82"/>
      <c r="H23" s="35" t="s">
        <v>553</v>
      </c>
      <c r="I23" s="82"/>
      <c r="J23" s="35" t="s">
        <v>554</v>
      </c>
      <c r="K23" s="63"/>
      <c r="L23" s="83" t="s">
        <v>555</v>
      </c>
      <c r="M23" s="63"/>
    </row>
    <row r="24" spans="1:13" ht="25.5" x14ac:dyDescent="0.2">
      <c r="A24" s="57" t="s">
        <v>556</v>
      </c>
      <c r="B24" s="4"/>
      <c r="C24" s="4"/>
      <c r="D24" s="35" t="s">
        <v>557</v>
      </c>
      <c r="E24" s="82"/>
      <c r="F24" s="35" t="s">
        <v>558</v>
      </c>
      <c r="G24" s="82"/>
      <c r="H24" s="35" t="s">
        <v>559</v>
      </c>
      <c r="I24" s="82"/>
      <c r="J24" s="35" t="s">
        <v>560</v>
      </c>
      <c r="K24" s="63"/>
      <c r="L24" s="83" t="s">
        <v>561</v>
      </c>
      <c r="M24" s="63"/>
    </row>
    <row r="25" spans="1:13" ht="38.25" x14ac:dyDescent="0.2">
      <c r="A25" s="57" t="s">
        <v>562</v>
      </c>
      <c r="B25" s="4"/>
      <c r="C25" s="4"/>
      <c r="D25" s="35" t="s">
        <v>563</v>
      </c>
      <c r="E25" s="82">
        <v>4663586.9000000004</v>
      </c>
      <c r="F25" s="35" t="s">
        <v>564</v>
      </c>
      <c r="G25" s="82">
        <v>4426782.49</v>
      </c>
      <c r="H25" s="35" t="s">
        <v>565</v>
      </c>
      <c r="I25" s="82">
        <v>4628336.95</v>
      </c>
      <c r="J25" s="35" t="s">
        <v>566</v>
      </c>
      <c r="K25" s="63"/>
      <c r="L25" s="83" t="s">
        <v>567</v>
      </c>
      <c r="M25" s="63">
        <v>8.2891999999999992</v>
      </c>
    </row>
    <row r="26" spans="1:13" ht="25.5" x14ac:dyDescent="0.2">
      <c r="A26" s="57" t="s">
        <v>568</v>
      </c>
      <c r="B26" s="4"/>
      <c r="C26" s="4"/>
      <c r="D26" s="35" t="s">
        <v>569</v>
      </c>
      <c r="E26" s="82"/>
      <c r="F26" s="35" t="s">
        <v>570</v>
      </c>
      <c r="G26" s="82"/>
      <c r="H26" s="35" t="s">
        <v>571</v>
      </c>
      <c r="I26" s="82"/>
      <c r="J26" s="35" t="s">
        <v>572</v>
      </c>
      <c r="K26" s="63"/>
      <c r="L26" s="83" t="s">
        <v>573</v>
      </c>
      <c r="M26" s="63"/>
    </row>
    <row r="27" spans="1:13" ht="51" x14ac:dyDescent="0.2">
      <c r="A27" s="57" t="s">
        <v>574</v>
      </c>
      <c r="B27" s="4"/>
      <c r="C27" s="4"/>
      <c r="D27" s="35" t="s">
        <v>575</v>
      </c>
      <c r="E27" s="82"/>
      <c r="F27" s="35" t="s">
        <v>576</v>
      </c>
      <c r="G27" s="82"/>
      <c r="H27" s="35" t="s">
        <v>577</v>
      </c>
      <c r="I27" s="82"/>
      <c r="J27" s="35" t="s">
        <v>578</v>
      </c>
      <c r="K27" s="63"/>
      <c r="L27" s="83" t="s">
        <v>579</v>
      </c>
      <c r="M27" s="63"/>
    </row>
    <row r="28" spans="1:13" ht="25.5" x14ac:dyDescent="0.2">
      <c r="A28" s="57" t="s">
        <v>580</v>
      </c>
      <c r="B28" s="4"/>
      <c r="C28" s="4"/>
      <c r="D28" s="35" t="s">
        <v>581</v>
      </c>
      <c r="E28" s="82"/>
      <c r="F28" s="35" t="s">
        <v>582</v>
      </c>
      <c r="G28" s="82"/>
      <c r="H28" s="35" t="s">
        <v>583</v>
      </c>
      <c r="I28" s="82"/>
      <c r="J28" s="35" t="s">
        <v>584</v>
      </c>
      <c r="K28" s="63"/>
      <c r="L28" s="83" t="s">
        <v>585</v>
      </c>
      <c r="M28" s="63"/>
    </row>
    <row r="29" spans="1:13" ht="25.5" x14ac:dyDescent="0.2">
      <c r="A29" s="57" t="s">
        <v>586</v>
      </c>
      <c r="B29" s="4"/>
      <c r="C29" s="4"/>
      <c r="D29" s="35" t="s">
        <v>587</v>
      </c>
      <c r="E29" s="82"/>
      <c r="F29" s="35" t="s">
        <v>588</v>
      </c>
      <c r="G29" s="82"/>
      <c r="H29" s="35" t="s">
        <v>589</v>
      </c>
      <c r="I29" s="82"/>
      <c r="J29" s="35" t="s">
        <v>590</v>
      </c>
      <c r="K29" s="63"/>
      <c r="L29" s="83" t="s">
        <v>591</v>
      </c>
      <c r="M29" s="63"/>
    </row>
    <row r="30" spans="1:13" ht="38.25" x14ac:dyDescent="0.2">
      <c r="A30" s="57" t="s">
        <v>592</v>
      </c>
      <c r="B30" s="4"/>
      <c r="C30" s="4"/>
      <c r="D30" s="35" t="s">
        <v>593</v>
      </c>
      <c r="E30" s="82"/>
      <c r="F30" s="35" t="s">
        <v>594</v>
      </c>
      <c r="G30" s="82"/>
      <c r="H30" s="35" t="s">
        <v>595</v>
      </c>
      <c r="I30" s="82"/>
      <c r="J30" s="35" t="s">
        <v>596</v>
      </c>
      <c r="K30" s="63"/>
      <c r="L30" s="83" t="s">
        <v>597</v>
      </c>
      <c r="M30" s="63"/>
    </row>
    <row r="31" spans="1:13" ht="25.5" x14ac:dyDescent="0.2">
      <c r="A31" s="57" t="s">
        <v>598</v>
      </c>
      <c r="B31" s="4"/>
      <c r="C31" s="4"/>
      <c r="D31" s="35" t="s">
        <v>599</v>
      </c>
      <c r="E31" s="82">
        <v>4663586.9000000004</v>
      </c>
      <c r="F31" s="35" t="s">
        <v>600</v>
      </c>
      <c r="G31" s="82">
        <v>4426782.49</v>
      </c>
      <c r="H31" s="35" t="s">
        <v>601</v>
      </c>
      <c r="I31" s="82">
        <v>4628336.95</v>
      </c>
      <c r="J31" s="35" t="s">
        <v>602</v>
      </c>
      <c r="K31" s="63"/>
      <c r="L31" s="83" t="s">
        <v>603</v>
      </c>
      <c r="M31" s="63">
        <v>8.2891999999999992</v>
      </c>
    </row>
    <row r="32" spans="1:13" ht="18.75" customHeight="1" x14ac:dyDescent="0.2">
      <c r="A32" s="42" t="s">
        <v>519</v>
      </c>
      <c r="B32" s="84"/>
      <c r="C32" s="84"/>
      <c r="D32" s="85"/>
      <c r="E32" s="86"/>
      <c r="F32" s="86"/>
      <c r="G32" s="86"/>
      <c r="H32" s="86"/>
      <c r="I32" s="86"/>
      <c r="J32" s="86"/>
      <c r="K32" s="86"/>
      <c r="L32" s="86"/>
      <c r="M32" s="86"/>
    </row>
    <row r="33" spans="1:13" x14ac:dyDescent="0.2">
      <c r="A33" s="42" t="s">
        <v>520</v>
      </c>
      <c r="B33" s="84"/>
      <c r="E33" s="86"/>
      <c r="F33" s="86"/>
      <c r="G33" s="86"/>
      <c r="H33" s="86"/>
      <c r="I33" s="86"/>
      <c r="J33" s="86"/>
      <c r="K33" s="86"/>
      <c r="L33" s="86"/>
      <c r="M33" s="86"/>
    </row>
    <row r="34" spans="1:13" ht="12" customHeight="1" x14ac:dyDescent="0.2">
      <c r="A34" s="42" t="s">
        <v>521</v>
      </c>
      <c r="B34" s="84"/>
      <c r="J34" s="18"/>
      <c r="K34" s="18"/>
      <c r="L34" s="18"/>
      <c r="M34" s="18"/>
    </row>
    <row r="35" spans="1:13" ht="12" customHeight="1" x14ac:dyDescent="0.2">
      <c r="A35" s="42" t="s">
        <v>604</v>
      </c>
      <c r="B35" s="84"/>
      <c r="J35" s="18"/>
      <c r="K35" s="18"/>
      <c r="L35" s="18"/>
      <c r="M35" s="18"/>
    </row>
    <row r="36" spans="1:13" x14ac:dyDescent="0.2">
      <c r="H36" s="14"/>
      <c r="J36" s="18"/>
    </row>
    <row r="37" spans="1:13" x14ac:dyDescent="0.2">
      <c r="A37" s="14" t="s">
        <v>161</v>
      </c>
      <c r="E37" s="14" t="s">
        <v>229</v>
      </c>
      <c r="H37" s="14" t="s">
        <v>163</v>
      </c>
      <c r="J37" s="18"/>
      <c r="K37" s="156" t="s">
        <v>164</v>
      </c>
      <c r="L37" s="156"/>
      <c r="M37" s="156"/>
    </row>
    <row r="38" spans="1:13" ht="27" customHeight="1" x14ac:dyDescent="0.2">
      <c r="A38" s="14" t="s">
        <v>894</v>
      </c>
      <c r="E38" s="33" t="s">
        <v>165</v>
      </c>
      <c r="J38" s="18"/>
      <c r="K38" s="157" t="s">
        <v>166</v>
      </c>
      <c r="L38" s="157"/>
      <c r="M38" s="157"/>
    </row>
    <row r="39" spans="1:13" x14ac:dyDescent="0.2">
      <c r="J39" s="18"/>
      <c r="K39" s="18"/>
      <c r="L39" s="18"/>
      <c r="M39" s="18"/>
    </row>
    <row r="42" spans="1:13" x14ac:dyDescent="0.2">
      <c r="B42" s="167"/>
      <c r="C42" s="167"/>
      <c r="D42" s="167"/>
      <c r="E42" s="167"/>
    </row>
    <row r="43" spans="1:13" x14ac:dyDescent="0.2">
      <c r="B43" s="167"/>
      <c r="C43" s="167"/>
      <c r="D43" s="167"/>
      <c r="E43" s="167"/>
    </row>
    <row r="44" spans="1:13" x14ac:dyDescent="0.2">
      <c r="B44" s="167"/>
      <c r="C44" s="167"/>
      <c r="D44" s="167"/>
      <c r="E44" s="167"/>
    </row>
  </sheetData>
  <mergeCells count="17">
    <mergeCell ref="G10:G11"/>
    <mergeCell ref="E10:E11"/>
    <mergeCell ref="K38:M38"/>
    <mergeCell ref="A7:M7"/>
    <mergeCell ref="A10:C10"/>
    <mergeCell ref="B42:E44"/>
    <mergeCell ref="A12:C12"/>
    <mergeCell ref="I10:I11"/>
    <mergeCell ref="D10:D12"/>
    <mergeCell ref="A8:M8"/>
    <mergeCell ref="K10:K11"/>
    <mergeCell ref="J10:J12"/>
    <mergeCell ref="K37:M37"/>
    <mergeCell ref="M10:M11"/>
    <mergeCell ref="L10:L12"/>
    <mergeCell ref="F10:F12"/>
    <mergeCell ref="H10:H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3"/>
  <sheetViews>
    <sheetView view="pageBreakPreview" topLeftCell="A28" zoomScaleNormal="100" zoomScaleSheetLayoutView="100" workbookViewId="0">
      <selection activeCell="L46" sqref="L46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85546875" style="2" customWidth="1"/>
    <col min="4" max="4" width="10" style="2" customWidth="1"/>
    <col min="5" max="5" width="6.7109375" style="2" customWidth="1"/>
    <col min="6" max="6" width="14.140625" style="2" customWidth="1"/>
    <col min="7" max="7" width="6" style="2" customWidth="1"/>
    <col min="8" max="8" width="15" style="2" customWidth="1"/>
    <col min="9" max="9" width="6.7109375" style="2" customWidth="1"/>
    <col min="10" max="10" width="15.7109375" style="2" customWidth="1"/>
    <col min="11" max="11" width="7.5703125" style="2" customWidth="1"/>
    <col min="12" max="12" width="13.140625" style="2" customWidth="1"/>
    <col min="13" max="13" width="6.85546875" style="2" customWidth="1"/>
    <col min="14" max="14" width="14.85546875" style="2" customWidth="1"/>
    <col min="15" max="15" width="10.140625" style="2" customWidth="1"/>
    <col min="16" max="16" width="11.42578125" style="2" hidden="1" customWidth="1"/>
    <col min="17" max="256" width="9.140625" style="2" customWidth="1"/>
  </cols>
  <sheetData>
    <row r="1" spans="1:14" x14ac:dyDescent="0.2">
      <c r="A1" s="2" t="str">
        <f>'1'!A1</f>
        <v>Naziv investicionog fonda: OAIF Future fund</v>
      </c>
    </row>
    <row r="2" spans="1:14" x14ac:dyDescent="0.2">
      <c r="A2" s="2" t="str">
        <f>'1'!A2</f>
        <v xml:space="preserve">Registarski broj investicionog fonda: </v>
      </c>
    </row>
    <row r="3" spans="1:14" x14ac:dyDescent="0.2">
      <c r="A3" s="2" t="str">
        <f>'1'!A3</f>
        <v>Naziv društva za upravljanje investicionim fondom: Društvo za upravljanje investicionim fondovima Kristal invest A.D. Banja Luka</v>
      </c>
    </row>
    <row r="4" spans="1:14" x14ac:dyDescent="0.2">
      <c r="A4" s="2" t="str">
        <f>'1'!A4</f>
        <v>Matični broj društva za upravljanje investicionim fondom: 01935615</v>
      </c>
    </row>
    <row r="5" spans="1:14" x14ac:dyDescent="0.2">
      <c r="A5" s="2" t="str">
        <f>'1'!A5</f>
        <v>JIB društva za upravljanje investicionim fondom: 4400819920004</v>
      </c>
    </row>
    <row r="6" spans="1:14" x14ac:dyDescent="0.2">
      <c r="A6" s="2" t="str">
        <f>'1'!A6</f>
        <v>JIB zatvorenog investicionog fonda: JP-M-6</v>
      </c>
    </row>
    <row r="9" spans="1:14" x14ac:dyDescent="0.2">
      <c r="B9" s="167" t="s">
        <v>347</v>
      </c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</row>
    <row r="10" spans="1:14" x14ac:dyDescent="0.2">
      <c r="B10" s="167" t="s">
        <v>7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1:14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2" t="s">
        <v>605</v>
      </c>
      <c r="B12" s="2" t="s">
        <v>606</v>
      </c>
    </row>
    <row r="13" spans="1:14" ht="15" customHeight="1" x14ac:dyDescent="0.2">
      <c r="A13" s="187" t="s">
        <v>607</v>
      </c>
      <c r="B13" s="189" t="s">
        <v>350</v>
      </c>
      <c r="C13" s="190"/>
      <c r="D13" s="191"/>
      <c r="E13" s="169" t="s">
        <v>11</v>
      </c>
      <c r="F13" s="169" t="s">
        <v>524</v>
      </c>
      <c r="G13" s="169" t="s">
        <v>11</v>
      </c>
      <c r="H13" s="169" t="s">
        <v>525</v>
      </c>
      <c r="I13" s="169" t="s">
        <v>11</v>
      </c>
      <c r="J13" s="169" t="s">
        <v>355</v>
      </c>
      <c r="K13" s="169" t="s">
        <v>11</v>
      </c>
      <c r="L13" s="169" t="s">
        <v>608</v>
      </c>
      <c r="M13" s="169" t="s">
        <v>11</v>
      </c>
      <c r="N13" s="169" t="s">
        <v>357</v>
      </c>
    </row>
    <row r="14" spans="1:14" ht="78.75" customHeight="1" x14ac:dyDescent="0.2">
      <c r="A14" s="188"/>
      <c r="B14" s="4" t="s">
        <v>358</v>
      </c>
      <c r="C14" s="25" t="s">
        <v>359</v>
      </c>
      <c r="D14" s="4" t="s">
        <v>360</v>
      </c>
      <c r="E14" s="170"/>
      <c r="F14" s="171"/>
      <c r="G14" s="170"/>
      <c r="H14" s="171"/>
      <c r="I14" s="170"/>
      <c r="J14" s="171"/>
      <c r="K14" s="170"/>
      <c r="L14" s="171"/>
      <c r="M14" s="170"/>
      <c r="N14" s="171"/>
    </row>
    <row r="15" spans="1:14" x14ac:dyDescent="0.2">
      <c r="B15" s="9">
        <v>1</v>
      </c>
      <c r="C15" s="184">
        <v>2</v>
      </c>
      <c r="D15" s="186"/>
      <c r="E15" s="171"/>
      <c r="F15" s="4">
        <v>3</v>
      </c>
      <c r="G15" s="171"/>
      <c r="H15" s="4">
        <v>4</v>
      </c>
      <c r="I15" s="171"/>
      <c r="J15" s="4">
        <v>5</v>
      </c>
      <c r="K15" s="171"/>
      <c r="L15" s="4">
        <v>6</v>
      </c>
      <c r="M15" s="171"/>
      <c r="N15" s="4">
        <v>7</v>
      </c>
    </row>
    <row r="16" spans="1:14" ht="38.25" x14ac:dyDescent="0.2">
      <c r="A16" s="4" t="s">
        <v>327</v>
      </c>
      <c r="B16" s="87" t="s">
        <v>609</v>
      </c>
      <c r="C16" s="12"/>
      <c r="D16" s="12"/>
      <c r="E16" s="35" t="s">
        <v>610</v>
      </c>
      <c r="F16" s="88"/>
      <c r="G16" s="35" t="s">
        <v>611</v>
      </c>
      <c r="H16" s="88"/>
      <c r="I16" s="35" t="s">
        <v>612</v>
      </c>
      <c r="J16" s="88"/>
      <c r="K16" s="4" t="s">
        <v>613</v>
      </c>
      <c r="L16" s="39"/>
      <c r="M16" s="35" t="s">
        <v>614</v>
      </c>
      <c r="N16" s="39"/>
    </row>
    <row r="17" spans="1:14" x14ac:dyDescent="0.2">
      <c r="A17" s="4" t="s">
        <v>233</v>
      </c>
      <c r="B17" s="87" t="s">
        <v>615</v>
      </c>
      <c r="C17" s="12"/>
      <c r="D17" s="12"/>
      <c r="E17" s="35" t="s">
        <v>616</v>
      </c>
      <c r="F17" s="88"/>
      <c r="G17" s="35" t="s">
        <v>617</v>
      </c>
      <c r="H17" s="88"/>
      <c r="I17" s="35" t="s">
        <v>618</v>
      </c>
      <c r="J17" s="88"/>
      <c r="K17" s="4" t="s">
        <v>619</v>
      </c>
      <c r="L17" s="39"/>
      <c r="M17" s="35" t="s">
        <v>620</v>
      </c>
      <c r="N17" s="39"/>
    </row>
    <row r="18" spans="1:14" x14ac:dyDescent="0.2">
      <c r="A18" s="4" t="s">
        <v>235</v>
      </c>
      <c r="B18" s="87" t="s">
        <v>621</v>
      </c>
      <c r="C18" s="12"/>
      <c r="D18" s="12"/>
      <c r="E18" s="35" t="s">
        <v>622</v>
      </c>
      <c r="F18" s="88"/>
      <c r="G18" s="35" t="s">
        <v>623</v>
      </c>
      <c r="H18" s="88"/>
      <c r="I18" s="35" t="s">
        <v>624</v>
      </c>
      <c r="J18" s="88"/>
      <c r="K18" s="4" t="s">
        <v>625</v>
      </c>
      <c r="L18" s="39"/>
      <c r="M18" s="35" t="s">
        <v>626</v>
      </c>
      <c r="N18" s="39"/>
    </row>
    <row r="19" spans="1:14" x14ac:dyDescent="0.2">
      <c r="A19" s="4" t="s">
        <v>237</v>
      </c>
      <c r="B19" s="87" t="s">
        <v>627</v>
      </c>
      <c r="C19" s="12"/>
      <c r="D19" s="12"/>
      <c r="E19" s="35" t="s">
        <v>628</v>
      </c>
      <c r="F19" s="88"/>
      <c r="G19" s="35" t="s">
        <v>629</v>
      </c>
      <c r="H19" s="88"/>
      <c r="I19" s="35" t="s">
        <v>630</v>
      </c>
      <c r="J19" s="88"/>
      <c r="K19" s="4" t="s">
        <v>631</v>
      </c>
      <c r="L19" s="39"/>
      <c r="M19" s="35" t="s">
        <v>632</v>
      </c>
      <c r="N19" s="39"/>
    </row>
    <row r="20" spans="1:14" x14ac:dyDescent="0.2">
      <c r="A20" s="4" t="s">
        <v>239</v>
      </c>
      <c r="B20" s="87" t="s">
        <v>633</v>
      </c>
      <c r="C20" s="12"/>
      <c r="D20" s="12"/>
      <c r="E20" s="35" t="s">
        <v>634</v>
      </c>
      <c r="F20" s="88"/>
      <c r="G20" s="35" t="s">
        <v>635</v>
      </c>
      <c r="H20" s="88"/>
      <c r="I20" s="35" t="s">
        <v>636</v>
      </c>
      <c r="J20" s="88"/>
      <c r="K20" s="4" t="s">
        <v>637</v>
      </c>
      <c r="L20" s="39"/>
      <c r="M20" s="35" t="s">
        <v>638</v>
      </c>
      <c r="N20" s="39"/>
    </row>
    <row r="21" spans="1:14" ht="25.5" x14ac:dyDescent="0.2">
      <c r="A21" s="4" t="s">
        <v>241</v>
      </c>
      <c r="B21" s="87" t="s">
        <v>639</v>
      </c>
      <c r="C21" s="12"/>
      <c r="D21" s="12"/>
      <c r="E21" s="35" t="s">
        <v>640</v>
      </c>
      <c r="F21" s="88"/>
      <c r="G21" s="35" t="s">
        <v>641</v>
      </c>
      <c r="H21" s="88"/>
      <c r="I21" s="35" t="s">
        <v>642</v>
      </c>
      <c r="J21" s="88"/>
      <c r="K21" s="4" t="s">
        <v>643</v>
      </c>
      <c r="L21" s="39"/>
      <c r="M21" s="35" t="s">
        <v>644</v>
      </c>
      <c r="N21" s="39"/>
    </row>
    <row r="22" spans="1:14" ht="25.5" x14ac:dyDescent="0.2">
      <c r="A22" s="4" t="s">
        <v>243</v>
      </c>
      <c r="B22" s="87" t="s">
        <v>645</v>
      </c>
      <c r="C22" s="12"/>
      <c r="D22" s="12"/>
      <c r="E22" s="35" t="s">
        <v>646</v>
      </c>
      <c r="F22" s="88"/>
      <c r="G22" s="35" t="s">
        <v>647</v>
      </c>
      <c r="H22" s="88"/>
      <c r="I22" s="35" t="s">
        <v>648</v>
      </c>
      <c r="J22" s="88"/>
      <c r="K22" s="4" t="s">
        <v>649</v>
      </c>
      <c r="L22" s="39"/>
      <c r="M22" s="35" t="s">
        <v>650</v>
      </c>
      <c r="N22" s="39"/>
    </row>
    <row r="23" spans="1:14" ht="51" x14ac:dyDescent="0.2">
      <c r="A23" s="4" t="s">
        <v>245</v>
      </c>
      <c r="B23" s="87" t="s">
        <v>651</v>
      </c>
      <c r="C23" s="12"/>
      <c r="D23" s="12"/>
      <c r="E23" s="35" t="s">
        <v>652</v>
      </c>
      <c r="F23" s="88"/>
      <c r="G23" s="35" t="s">
        <v>653</v>
      </c>
      <c r="H23" s="88"/>
      <c r="I23" s="35" t="s">
        <v>654</v>
      </c>
      <c r="J23" s="88"/>
      <c r="K23" s="4" t="s">
        <v>655</v>
      </c>
      <c r="L23" s="39"/>
      <c r="M23" s="35" t="s">
        <v>656</v>
      </c>
      <c r="N23" s="39"/>
    </row>
    <row r="24" spans="1:14" ht="38.25" x14ac:dyDescent="0.2">
      <c r="A24" s="4" t="s">
        <v>332</v>
      </c>
      <c r="B24" s="87" t="s">
        <v>657</v>
      </c>
      <c r="C24" s="12"/>
      <c r="D24" s="12"/>
      <c r="E24" s="35" t="s">
        <v>658</v>
      </c>
      <c r="F24" s="88"/>
      <c r="G24" s="35" t="s">
        <v>659</v>
      </c>
      <c r="H24" s="88"/>
      <c r="I24" s="35" t="s">
        <v>660</v>
      </c>
      <c r="J24" s="88"/>
      <c r="K24" s="4" t="s">
        <v>661</v>
      </c>
      <c r="L24" s="39"/>
      <c r="M24" s="35" t="s">
        <v>662</v>
      </c>
      <c r="N24" s="39"/>
    </row>
    <row r="25" spans="1:14" x14ac:dyDescent="0.2">
      <c r="A25" s="4" t="s">
        <v>233</v>
      </c>
      <c r="B25" s="87" t="s">
        <v>615</v>
      </c>
      <c r="C25" s="12"/>
      <c r="D25" s="12"/>
      <c r="E25" s="35" t="s">
        <v>663</v>
      </c>
      <c r="F25" s="88"/>
      <c r="G25" s="35" t="s">
        <v>664</v>
      </c>
      <c r="H25" s="88"/>
      <c r="I25" s="35" t="s">
        <v>665</v>
      </c>
      <c r="J25" s="88"/>
      <c r="K25" s="4" t="s">
        <v>666</v>
      </c>
      <c r="L25" s="39"/>
      <c r="M25" s="35" t="s">
        <v>667</v>
      </c>
      <c r="N25" s="39"/>
    </row>
    <row r="26" spans="1:14" x14ac:dyDescent="0.2">
      <c r="A26" s="4" t="s">
        <v>235</v>
      </c>
      <c r="B26" s="87" t="s">
        <v>621</v>
      </c>
      <c r="C26" s="12"/>
      <c r="D26" s="12"/>
      <c r="E26" s="35" t="s">
        <v>668</v>
      </c>
      <c r="F26" s="88"/>
      <c r="G26" s="35" t="s">
        <v>669</v>
      </c>
      <c r="H26" s="88"/>
      <c r="I26" s="35" t="s">
        <v>670</v>
      </c>
      <c r="J26" s="88"/>
      <c r="K26" s="4" t="s">
        <v>671</v>
      </c>
      <c r="L26" s="39"/>
      <c r="M26" s="35" t="s">
        <v>672</v>
      </c>
      <c r="N26" s="39"/>
    </row>
    <row r="27" spans="1:14" x14ac:dyDescent="0.2">
      <c r="A27" s="4" t="s">
        <v>237</v>
      </c>
      <c r="B27" s="87" t="s">
        <v>627</v>
      </c>
      <c r="C27" s="12"/>
      <c r="D27" s="12"/>
      <c r="E27" s="35" t="s">
        <v>673</v>
      </c>
      <c r="F27" s="88"/>
      <c r="G27" s="35" t="s">
        <v>674</v>
      </c>
      <c r="H27" s="88"/>
      <c r="I27" s="35" t="s">
        <v>675</v>
      </c>
      <c r="J27" s="88"/>
      <c r="K27" s="4" t="s">
        <v>676</v>
      </c>
      <c r="L27" s="39"/>
      <c r="M27" s="35" t="s">
        <v>677</v>
      </c>
      <c r="N27" s="39"/>
    </row>
    <row r="28" spans="1:14" x14ac:dyDescent="0.2">
      <c r="A28" s="4" t="s">
        <v>239</v>
      </c>
      <c r="B28" s="87" t="s">
        <v>633</v>
      </c>
      <c r="C28" s="12"/>
      <c r="D28" s="12"/>
      <c r="E28" s="35" t="s">
        <v>678</v>
      </c>
      <c r="F28" s="88"/>
      <c r="G28" s="35" t="s">
        <v>679</v>
      </c>
      <c r="H28" s="88"/>
      <c r="I28" s="35" t="s">
        <v>680</v>
      </c>
      <c r="J28" s="88"/>
      <c r="K28" s="4" t="s">
        <v>681</v>
      </c>
      <c r="L28" s="39"/>
      <c r="M28" s="35" t="s">
        <v>682</v>
      </c>
      <c r="N28" s="39"/>
    </row>
    <row r="29" spans="1:14" ht="25.5" x14ac:dyDescent="0.2">
      <c r="A29" s="4" t="s">
        <v>241</v>
      </c>
      <c r="B29" s="87" t="s">
        <v>639</v>
      </c>
      <c r="C29" s="12"/>
      <c r="D29" s="12"/>
      <c r="E29" s="35" t="s">
        <v>683</v>
      </c>
      <c r="F29" s="88"/>
      <c r="G29" s="35" t="s">
        <v>684</v>
      </c>
      <c r="H29" s="88"/>
      <c r="I29" s="35" t="s">
        <v>685</v>
      </c>
      <c r="J29" s="88"/>
      <c r="K29" s="4" t="s">
        <v>686</v>
      </c>
      <c r="L29" s="39"/>
      <c r="M29" s="35" t="s">
        <v>687</v>
      </c>
      <c r="N29" s="39"/>
    </row>
    <row r="30" spans="1:14" ht="25.5" x14ac:dyDescent="0.2">
      <c r="A30" s="4" t="s">
        <v>243</v>
      </c>
      <c r="B30" s="87" t="s">
        <v>645</v>
      </c>
      <c r="C30" s="12"/>
      <c r="D30" s="12"/>
      <c r="E30" s="35" t="s">
        <v>688</v>
      </c>
      <c r="F30" s="88">
        <v>0</v>
      </c>
      <c r="G30" s="35" t="s">
        <v>689</v>
      </c>
      <c r="H30" s="88">
        <v>124688.07</v>
      </c>
      <c r="I30" s="35" t="s">
        <v>690</v>
      </c>
      <c r="J30" s="88">
        <v>104245.74</v>
      </c>
      <c r="K30" s="4" t="s">
        <v>691</v>
      </c>
      <c r="L30" s="39"/>
      <c r="M30" s="35" t="s">
        <v>692</v>
      </c>
      <c r="N30" s="39">
        <v>0.1867</v>
      </c>
    </row>
    <row r="31" spans="1:14" x14ac:dyDescent="0.2">
      <c r="A31" s="4"/>
      <c r="B31" s="87" t="s">
        <v>471</v>
      </c>
      <c r="C31" s="12" t="s">
        <v>378</v>
      </c>
      <c r="D31" s="12" t="s">
        <v>693</v>
      </c>
      <c r="E31" s="35"/>
      <c r="F31" s="88">
        <v>0</v>
      </c>
      <c r="G31" s="35"/>
      <c r="H31" s="88">
        <v>124688.07</v>
      </c>
      <c r="I31" s="35"/>
      <c r="J31" s="88">
        <v>104245.74</v>
      </c>
      <c r="K31" s="4"/>
      <c r="L31" s="39">
        <v>4.3E-3</v>
      </c>
      <c r="M31" s="35"/>
      <c r="N31" s="39">
        <v>0.1867</v>
      </c>
    </row>
    <row r="32" spans="1:14" ht="51" x14ac:dyDescent="0.2">
      <c r="A32" s="4" t="s">
        <v>245</v>
      </c>
      <c r="B32" s="87" t="s">
        <v>694</v>
      </c>
      <c r="C32" s="12"/>
      <c r="D32" s="12"/>
      <c r="E32" s="35" t="s">
        <v>695</v>
      </c>
      <c r="F32" s="88">
        <v>0</v>
      </c>
      <c r="G32" s="35" t="s">
        <v>696</v>
      </c>
      <c r="H32" s="88">
        <v>124688.07</v>
      </c>
      <c r="I32" s="35" t="s">
        <v>697</v>
      </c>
      <c r="J32" s="88">
        <v>104245.74</v>
      </c>
      <c r="K32" s="4" t="s">
        <v>698</v>
      </c>
      <c r="L32" s="39"/>
      <c r="M32" s="35" t="s">
        <v>699</v>
      </c>
      <c r="N32" s="39">
        <v>0.1867</v>
      </c>
    </row>
    <row r="33" spans="1:14" ht="25.5" x14ac:dyDescent="0.2">
      <c r="A33" s="4" t="s">
        <v>337</v>
      </c>
      <c r="B33" s="87" t="s">
        <v>700</v>
      </c>
      <c r="C33" s="12"/>
      <c r="D33" s="12"/>
      <c r="E33" s="35" t="s">
        <v>701</v>
      </c>
      <c r="F33" s="88">
        <v>0</v>
      </c>
      <c r="G33" s="35" t="s">
        <v>702</v>
      </c>
      <c r="H33" s="88">
        <v>124688.07</v>
      </c>
      <c r="I33" s="35" t="s">
        <v>703</v>
      </c>
      <c r="J33" s="88">
        <v>104245.74</v>
      </c>
      <c r="K33" s="4" t="s">
        <v>704</v>
      </c>
      <c r="L33" s="39"/>
      <c r="M33" s="35" t="s">
        <v>705</v>
      </c>
      <c r="N33" s="39">
        <v>0.1867</v>
      </c>
    </row>
    <row r="34" spans="1:14" x14ac:dyDescent="0.2">
      <c r="A34" s="42" t="s">
        <v>519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x14ac:dyDescent="0.2">
      <c r="A35" s="42" t="s">
        <v>520</v>
      </c>
    </row>
    <row r="36" spans="1:14" x14ac:dyDescent="0.2">
      <c r="A36" s="42" t="s">
        <v>521</v>
      </c>
    </row>
    <row r="37" spans="1:14" x14ac:dyDescent="0.2">
      <c r="A37" s="42" t="s">
        <v>604</v>
      </c>
    </row>
    <row r="38" spans="1:14" ht="37.5" customHeight="1" x14ac:dyDescent="0.2">
      <c r="B38" s="89" t="s">
        <v>161</v>
      </c>
      <c r="F38" s="89" t="s">
        <v>229</v>
      </c>
      <c r="I38" s="89" t="s">
        <v>163</v>
      </c>
      <c r="K38" s="192" t="s">
        <v>164</v>
      </c>
      <c r="L38" s="192"/>
      <c r="M38" s="192"/>
    </row>
    <row r="39" spans="1:14" ht="33" customHeight="1" x14ac:dyDescent="0.2">
      <c r="B39" s="89" t="s">
        <v>894</v>
      </c>
      <c r="F39" s="90" t="s">
        <v>165</v>
      </c>
      <c r="K39" s="158" t="s">
        <v>166</v>
      </c>
      <c r="L39" s="158"/>
      <c r="M39" s="158"/>
    </row>
    <row r="41" spans="1:14" ht="27.75" customHeight="1" x14ac:dyDescent="0.2"/>
    <row r="42" spans="1:14" ht="15" customHeight="1" x14ac:dyDescent="0.2"/>
    <row r="43" spans="1:14" ht="15" customHeight="1" x14ac:dyDescent="0.2"/>
    <row r="44" spans="1:14" ht="15" customHeight="1" x14ac:dyDescent="0.2"/>
    <row r="46" spans="1:14" x14ac:dyDescent="0.2">
      <c r="C46" s="167"/>
      <c r="D46" s="167"/>
      <c r="E46" s="167"/>
      <c r="F46" s="167"/>
    </row>
    <row r="47" spans="1:14" x14ac:dyDescent="0.2">
      <c r="C47" s="167"/>
      <c r="D47" s="167"/>
      <c r="E47" s="167"/>
      <c r="F47" s="167"/>
    </row>
    <row r="48" spans="1:14" x14ac:dyDescent="0.2">
      <c r="C48" s="167"/>
      <c r="D48" s="167"/>
      <c r="E48" s="167"/>
      <c r="F48" s="167"/>
    </row>
    <row r="49" spans="4:10" x14ac:dyDescent="0.2">
      <c r="D49" s="91"/>
    </row>
    <row r="53" spans="4:10" x14ac:dyDescent="0.2">
      <c r="J53" s="92"/>
    </row>
  </sheetData>
  <mergeCells count="18">
    <mergeCell ref="K39:M39"/>
    <mergeCell ref="C46:F48"/>
    <mergeCell ref="J13:J14"/>
    <mergeCell ref="K13:K15"/>
    <mergeCell ref="L13:L14"/>
    <mergeCell ref="K38:M38"/>
    <mergeCell ref="M13:M15"/>
    <mergeCell ref="N13:N14"/>
    <mergeCell ref="B9:N9"/>
    <mergeCell ref="B10:N10"/>
    <mergeCell ref="G13:G15"/>
    <mergeCell ref="A13:A14"/>
    <mergeCell ref="B13:D13"/>
    <mergeCell ref="C15:D15"/>
    <mergeCell ref="F13:F14"/>
    <mergeCell ref="I13:I15"/>
    <mergeCell ref="E13:E15"/>
    <mergeCell ref="H13:H14"/>
  </mergeCells>
  <printOptions horizontalCentered="1"/>
  <pageMargins left="0.27559055118110237" right="0.39370078740157483" top="7.874015748031496E-2" bottom="0.78740157480314965" header="0" footer="0"/>
  <pageSetup paperSize="9" scale="6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33"/>
  <sheetViews>
    <sheetView view="pageBreakPreview" zoomScaleNormal="100" zoomScaleSheetLayoutView="100" workbookViewId="0">
      <selection activeCell="P18" sqref="P18"/>
    </sheetView>
  </sheetViews>
  <sheetFormatPr defaultColWidth="8" defaultRowHeight="12.75" customHeight="1" x14ac:dyDescent="0.2"/>
  <cols>
    <col min="1" max="1" width="4.140625" style="2" customWidth="1"/>
    <col min="2" max="2" width="20.5703125" style="2" customWidth="1"/>
    <col min="3" max="3" width="10.28515625" style="2" customWidth="1"/>
    <col min="4" max="4" width="6.7109375" style="2" customWidth="1"/>
    <col min="5" max="5" width="14.140625" style="2" customWidth="1"/>
    <col min="6" max="6" width="6" style="2" customWidth="1"/>
    <col min="7" max="7" width="15" style="2" customWidth="1"/>
    <col min="8" max="8" width="6.7109375" style="2" customWidth="1"/>
    <col min="9" max="9" width="14.85546875" style="2" customWidth="1"/>
    <col min="10" max="10" width="10.140625" style="2" customWidth="1"/>
    <col min="11" max="11" width="11.42578125" style="2" hidden="1" customWidth="1"/>
    <col min="12" max="256" width="9.140625" style="2" customWidth="1"/>
  </cols>
  <sheetData>
    <row r="1" spans="1:9" x14ac:dyDescent="0.2">
      <c r="A1" s="2" t="str">
        <f>'1'!A1</f>
        <v>Naziv investicionog fonda: OAIF Future fund</v>
      </c>
    </row>
    <row r="2" spans="1:9" x14ac:dyDescent="0.2">
      <c r="A2" s="2" t="str">
        <f>'1'!A2</f>
        <v xml:space="preserve">Registarski broj investicionog fonda: </v>
      </c>
    </row>
    <row r="3" spans="1:9" x14ac:dyDescent="0.2">
      <c r="A3" s="2" t="str">
        <f>'1'!A3</f>
        <v>Naziv društva za upravljanje investicionim fondom: Društvo za upravljanje investicionim fondovima Kristal invest A.D. Banja Luka</v>
      </c>
    </row>
    <row r="4" spans="1:9" x14ac:dyDescent="0.2">
      <c r="A4" s="2" t="str">
        <f>'1'!A4</f>
        <v>Matični broj društva za upravljanje investicionim fondom: 01935615</v>
      </c>
    </row>
    <row r="5" spans="1:9" x14ac:dyDescent="0.2">
      <c r="A5" s="2" t="str">
        <f>'1'!A5</f>
        <v>JIB društva za upravljanje investicionim fondom: 4400819920004</v>
      </c>
    </row>
    <row r="6" spans="1:9" x14ac:dyDescent="0.2">
      <c r="A6" s="2" t="str">
        <f>'1'!A6</f>
        <v>JIB zatvorenog investicionog fonda: JP-M-6</v>
      </c>
    </row>
    <row r="9" spans="1:9" x14ac:dyDescent="0.2">
      <c r="B9" s="167" t="s">
        <v>347</v>
      </c>
      <c r="C9" s="167"/>
      <c r="D9" s="167"/>
      <c r="E9" s="167"/>
      <c r="F9" s="167"/>
      <c r="G9" s="167"/>
      <c r="H9" s="167"/>
      <c r="I9" s="167"/>
    </row>
    <row r="10" spans="1:9" x14ac:dyDescent="0.2">
      <c r="B10" s="167" t="s">
        <v>7</v>
      </c>
      <c r="C10" s="167"/>
      <c r="D10" s="167"/>
      <c r="E10" s="167"/>
      <c r="F10" s="167"/>
      <c r="G10" s="167"/>
      <c r="H10" s="167"/>
      <c r="I10" s="167"/>
    </row>
    <row r="11" spans="1:9" x14ac:dyDescent="0.2">
      <c r="B11" s="1"/>
      <c r="C11" s="1"/>
      <c r="D11" s="1"/>
      <c r="E11" s="1"/>
      <c r="F11" s="1"/>
      <c r="G11" s="1"/>
      <c r="H11" s="1"/>
      <c r="I11" s="1"/>
    </row>
    <row r="12" spans="1:9" x14ac:dyDescent="0.2">
      <c r="A12" s="128" t="s">
        <v>706</v>
      </c>
      <c r="B12" s="2" t="s">
        <v>707</v>
      </c>
    </row>
    <row r="13" spans="1:9" ht="15" customHeight="1" x14ac:dyDescent="0.2">
      <c r="A13" s="187" t="s">
        <v>607</v>
      </c>
      <c r="B13" s="189" t="s">
        <v>350</v>
      </c>
      <c r="C13" s="190"/>
      <c r="D13" s="169" t="s">
        <v>11</v>
      </c>
      <c r="E13" s="169" t="s">
        <v>525</v>
      </c>
      <c r="F13" s="169" t="s">
        <v>11</v>
      </c>
      <c r="G13" s="169" t="s">
        <v>355</v>
      </c>
      <c r="H13" s="169" t="s">
        <v>11</v>
      </c>
      <c r="I13" s="169" t="s">
        <v>357</v>
      </c>
    </row>
    <row r="14" spans="1:9" ht="78.75" customHeight="1" x14ac:dyDescent="0.2">
      <c r="A14" s="188"/>
      <c r="B14" s="4" t="s">
        <v>358</v>
      </c>
      <c r="C14" s="25" t="s">
        <v>360</v>
      </c>
      <c r="D14" s="170"/>
      <c r="E14" s="171"/>
      <c r="F14" s="170"/>
      <c r="G14" s="171"/>
      <c r="H14" s="170"/>
      <c r="I14" s="171"/>
    </row>
    <row r="15" spans="1:9" x14ac:dyDescent="0.2">
      <c r="A15" s="2">
        <v>1</v>
      </c>
      <c r="B15" s="184">
        <v>2</v>
      </c>
      <c r="C15" s="186"/>
      <c r="D15" s="171"/>
      <c r="E15" s="4">
        <v>3</v>
      </c>
      <c r="F15" s="171"/>
      <c r="G15" s="4">
        <v>4</v>
      </c>
      <c r="H15" s="171"/>
      <c r="I15" s="4">
        <v>5</v>
      </c>
    </row>
    <row r="16" spans="1:9" x14ac:dyDescent="0.2">
      <c r="A16" s="4" t="s">
        <v>233</v>
      </c>
      <c r="B16" s="87" t="s">
        <v>708</v>
      </c>
      <c r="C16" s="12"/>
      <c r="D16" s="35" t="s">
        <v>709</v>
      </c>
      <c r="E16" s="82"/>
      <c r="F16" s="35" t="s">
        <v>710</v>
      </c>
      <c r="G16" s="82"/>
      <c r="H16" s="35" t="s">
        <v>711</v>
      </c>
      <c r="I16" s="63"/>
    </row>
    <row r="17" spans="1:11" x14ac:dyDescent="0.2">
      <c r="A17" s="4" t="s">
        <v>235</v>
      </c>
      <c r="B17" s="87" t="s">
        <v>712</v>
      </c>
      <c r="C17" s="12"/>
      <c r="D17" s="35" t="s">
        <v>713</v>
      </c>
      <c r="E17" s="82">
        <v>9100000</v>
      </c>
      <c r="F17" s="35" t="s">
        <v>714</v>
      </c>
      <c r="G17" s="82">
        <v>9102232.1899999995</v>
      </c>
      <c r="H17" s="35" t="s">
        <v>715</v>
      </c>
      <c r="I17" s="63">
        <v>16.297899999999998</v>
      </c>
    </row>
    <row r="18" spans="1:11" ht="38.25" x14ac:dyDescent="0.2">
      <c r="A18" s="4"/>
      <c r="B18" s="87" t="s">
        <v>716</v>
      </c>
      <c r="C18" s="12" t="s">
        <v>717</v>
      </c>
      <c r="D18" s="35"/>
      <c r="E18" s="82">
        <v>7100000</v>
      </c>
      <c r="F18" s="35"/>
      <c r="G18" s="82">
        <v>7100782.1900000004</v>
      </c>
      <c r="H18" s="35"/>
      <c r="I18" s="63">
        <v>12.7159</v>
      </c>
    </row>
    <row r="19" spans="1:11" ht="38.25" x14ac:dyDescent="0.2">
      <c r="A19" s="4"/>
      <c r="B19" s="87" t="s">
        <v>718</v>
      </c>
      <c r="C19" s="12" t="s">
        <v>719</v>
      </c>
      <c r="D19" s="35"/>
      <c r="E19" s="82">
        <v>2000000</v>
      </c>
      <c r="F19" s="35"/>
      <c r="G19" s="82">
        <v>2001450</v>
      </c>
      <c r="H19" s="35"/>
      <c r="I19" s="63">
        <v>3.5819999999999999</v>
      </c>
    </row>
    <row r="20" spans="1:11" x14ac:dyDescent="0.2">
      <c r="A20" s="4" t="s">
        <v>237</v>
      </c>
      <c r="B20" s="87" t="s">
        <v>720</v>
      </c>
      <c r="C20" s="12"/>
      <c r="D20" s="35" t="s">
        <v>721</v>
      </c>
      <c r="E20" s="82"/>
      <c r="F20" s="35" t="s">
        <v>722</v>
      </c>
      <c r="G20" s="82"/>
      <c r="H20" s="35" t="s">
        <v>723</v>
      </c>
      <c r="I20" s="63"/>
    </row>
    <row r="21" spans="1:11" x14ac:dyDescent="0.2">
      <c r="A21" s="4" t="s">
        <v>724</v>
      </c>
      <c r="B21" s="87" t="s">
        <v>725</v>
      </c>
      <c r="C21" s="12"/>
      <c r="D21" s="35" t="s">
        <v>726</v>
      </c>
      <c r="E21" s="82">
        <v>9100000</v>
      </c>
      <c r="F21" s="35" t="s">
        <v>727</v>
      </c>
      <c r="G21" s="82">
        <v>9102232.1899999995</v>
      </c>
      <c r="H21" s="35" t="s">
        <v>728</v>
      </c>
      <c r="I21" s="63">
        <v>16.297899999999998</v>
      </c>
    </row>
    <row r="22" spans="1:11" x14ac:dyDescent="0.2">
      <c r="A22" s="31"/>
      <c r="B22" s="21"/>
      <c r="C22" s="21"/>
      <c r="D22" s="67"/>
      <c r="E22" s="93"/>
      <c r="F22" s="67"/>
      <c r="G22" s="93"/>
      <c r="H22" s="67"/>
      <c r="I22" s="93"/>
    </row>
    <row r="23" spans="1:11" ht="37.5" customHeight="1" x14ac:dyDescent="0.2">
      <c r="B23" s="89" t="s">
        <v>161</v>
      </c>
      <c r="C23" s="3"/>
      <c r="D23" s="3"/>
      <c r="E23" s="94" t="s">
        <v>229</v>
      </c>
      <c r="F23" s="3"/>
      <c r="G23" s="3"/>
      <c r="H23" s="94" t="s">
        <v>163</v>
      </c>
      <c r="I23" s="193" t="s">
        <v>164</v>
      </c>
      <c r="J23" s="193"/>
      <c r="K23" s="193"/>
    </row>
    <row r="24" spans="1:11" ht="33" customHeight="1" x14ac:dyDescent="0.2">
      <c r="B24" s="89" t="s">
        <v>894</v>
      </c>
      <c r="E24" s="90" t="s">
        <v>165</v>
      </c>
      <c r="I24" s="158" t="s">
        <v>166</v>
      </c>
      <c r="J24" s="158"/>
    </row>
    <row r="26" spans="1:11" ht="27.75" customHeight="1" x14ac:dyDescent="0.2"/>
    <row r="27" spans="1:11" ht="15" customHeight="1" x14ac:dyDescent="0.2"/>
    <row r="28" spans="1:11" ht="15" customHeight="1" x14ac:dyDescent="0.2"/>
    <row r="29" spans="1:11" ht="15" customHeight="1" x14ac:dyDescent="0.2"/>
    <row r="31" spans="1:11" x14ac:dyDescent="0.2">
      <c r="C31" s="167"/>
      <c r="D31" s="167"/>
      <c r="E31" s="167"/>
    </row>
    <row r="32" spans="1:11" x14ac:dyDescent="0.2">
      <c r="C32" s="167"/>
      <c r="D32" s="167"/>
      <c r="E32" s="167"/>
    </row>
    <row r="33" spans="3:5" x14ac:dyDescent="0.2">
      <c r="C33" s="167"/>
      <c r="D33" s="167"/>
      <c r="E33" s="167"/>
    </row>
  </sheetData>
  <mergeCells count="14">
    <mergeCell ref="A13:A14"/>
    <mergeCell ref="E13:E14"/>
    <mergeCell ref="B9:I9"/>
    <mergeCell ref="D13:D15"/>
    <mergeCell ref="C31:E33"/>
    <mergeCell ref="B15:C15"/>
    <mergeCell ref="G13:G14"/>
    <mergeCell ref="I23:K23"/>
    <mergeCell ref="I13:I14"/>
    <mergeCell ref="B10:I10"/>
    <mergeCell ref="B13:C13"/>
    <mergeCell ref="H13:H15"/>
    <mergeCell ref="I24:J24"/>
    <mergeCell ref="F13:F15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Bojan BLAGOJEVIC</cp:lastModifiedBy>
  <dcterms:created xsi:type="dcterms:W3CDTF">2021-10-01T10:04:53Z</dcterms:created>
  <dcterms:modified xsi:type="dcterms:W3CDTF">2021-10-14T08:52:54Z</dcterms:modified>
</cp:coreProperties>
</file>